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75" windowWidth="11355" windowHeight="6660"/>
  </bookViews>
  <sheets>
    <sheet name="ZBIRNA" sheetId="23" r:id="rId1"/>
    <sheet name="šifre" sheetId="12" state="hidden" r:id="rId2"/>
    <sheet name="v-baza" sheetId="9" state="hidden" r:id="rId3"/>
    <sheet name="za prenos" sheetId="11" state="hidden" r:id="rId4"/>
    <sheet name="pivot" sheetId="10" state="hidden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2" hidden="1">'v-baza'!$A$6:$L$186</definedName>
  </definedNames>
  <calcPr calcId="124519"/>
  <pivotCaches>
    <pivotCache cacheId="0" r:id="rId10"/>
  </pivotCaches>
</workbook>
</file>

<file path=xl/calcChain.xml><?xml version="1.0" encoding="utf-8"?>
<calcChain xmlns="http://schemas.openxmlformats.org/spreadsheetml/2006/main">
  <c r="S13" i="23"/>
  <c r="R13"/>
  <c r="P13"/>
  <c r="S31"/>
  <c r="S8"/>
  <c r="AB9"/>
  <c r="AB10"/>
  <c r="AB11"/>
  <c r="AB12"/>
  <c r="AB14"/>
  <c r="AB15"/>
  <c r="AB16"/>
  <c r="AB17"/>
  <c r="AB18"/>
  <c r="AB19"/>
  <c r="AB20"/>
  <c r="AB21"/>
  <c r="AB22"/>
  <c r="AB24"/>
  <c r="AB26"/>
  <c r="AB28"/>
  <c r="AB30"/>
  <c r="AB32"/>
  <c r="AB33"/>
  <c r="C33" s="1"/>
  <c r="AB34"/>
  <c r="AB36"/>
  <c r="AB38"/>
  <c r="AB40"/>
  <c r="AB42"/>
  <c r="AB44"/>
  <c r="AB45"/>
  <c r="AB47"/>
  <c r="AA11"/>
  <c r="AA15"/>
  <c r="AA22"/>
  <c r="AA32"/>
  <c r="AA33"/>
  <c r="L27"/>
  <c r="N13"/>
  <c r="O13"/>
  <c r="O8"/>
  <c r="O48"/>
  <c r="L8"/>
  <c r="L13"/>
  <c r="L23"/>
  <c r="AB23" s="1"/>
  <c r="L25"/>
  <c r="AB25" s="1"/>
  <c r="L29"/>
  <c r="AB29" s="1"/>
  <c r="L31"/>
  <c r="AB31" s="1"/>
  <c r="L35"/>
  <c r="L37"/>
  <c r="L39"/>
  <c r="L41"/>
  <c r="AB41" s="1"/>
  <c r="L43"/>
  <c r="L46"/>
  <c r="N8"/>
  <c r="N48"/>
  <c r="P8"/>
  <c r="P23"/>
  <c r="P25"/>
  <c r="P27"/>
  <c r="P29"/>
  <c r="P31"/>
  <c r="P35"/>
  <c r="P37"/>
  <c r="P39"/>
  <c r="P41"/>
  <c r="P43"/>
  <c r="P46"/>
  <c r="Q8"/>
  <c r="Q13"/>
  <c r="Q23"/>
  <c r="Q25"/>
  <c r="Q27"/>
  <c r="Q29"/>
  <c r="Q31"/>
  <c r="Q35"/>
  <c r="Q37"/>
  <c r="Q39"/>
  <c r="Q41"/>
  <c r="Q43"/>
  <c r="Q46"/>
  <c r="R8"/>
  <c r="R48" s="1"/>
  <c r="R23"/>
  <c r="R25"/>
  <c r="R27"/>
  <c r="R29"/>
  <c r="R31"/>
  <c r="R35"/>
  <c r="R37"/>
  <c r="R39"/>
  <c r="R41"/>
  <c r="R43"/>
  <c r="R46"/>
  <c r="S23"/>
  <c r="S25"/>
  <c r="S27"/>
  <c r="S29"/>
  <c r="S35"/>
  <c r="S37"/>
  <c r="S39"/>
  <c r="S41"/>
  <c r="S43"/>
  <c r="S46"/>
  <c r="T8"/>
  <c r="T13"/>
  <c r="T23"/>
  <c r="T48" s="1"/>
  <c r="T25"/>
  <c r="T27"/>
  <c r="T29"/>
  <c r="T31"/>
  <c r="T35"/>
  <c r="T37"/>
  <c r="T39"/>
  <c r="T41"/>
  <c r="T43"/>
  <c r="T46"/>
  <c r="U8"/>
  <c r="U13"/>
  <c r="U23"/>
  <c r="U48" s="1"/>
  <c r="U25"/>
  <c r="U27"/>
  <c r="U29"/>
  <c r="U31"/>
  <c r="U35"/>
  <c r="U37"/>
  <c r="U39"/>
  <c r="U41"/>
  <c r="U43"/>
  <c r="U46"/>
  <c r="V8"/>
  <c r="V13"/>
  <c r="V23"/>
  <c r="V48" s="1"/>
  <c r="V25"/>
  <c r="V27"/>
  <c r="V29"/>
  <c r="V31"/>
  <c r="V35"/>
  <c r="V37"/>
  <c r="V39"/>
  <c r="V41"/>
  <c r="V43"/>
  <c r="V46"/>
  <c r="W8"/>
  <c r="W13"/>
  <c r="W23"/>
  <c r="W48" s="1"/>
  <c r="W25"/>
  <c r="W27"/>
  <c r="W29"/>
  <c r="W31"/>
  <c r="W35"/>
  <c r="W37"/>
  <c r="W39"/>
  <c r="W41"/>
  <c r="W43"/>
  <c r="W46"/>
  <c r="X8"/>
  <c r="X13"/>
  <c r="X23"/>
  <c r="X48" s="1"/>
  <c r="X25"/>
  <c r="X27"/>
  <c r="X29"/>
  <c r="X31"/>
  <c r="X35"/>
  <c r="X37"/>
  <c r="X39"/>
  <c r="X41"/>
  <c r="X43"/>
  <c r="X46"/>
  <c r="Y8"/>
  <c r="Y13"/>
  <c r="Y23"/>
  <c r="Y48" s="1"/>
  <c r="Y25"/>
  <c r="Y27"/>
  <c r="Y29"/>
  <c r="Y31"/>
  <c r="Y35"/>
  <c r="Y37"/>
  <c r="Y39"/>
  <c r="Y41"/>
  <c r="Y43"/>
  <c r="Y46"/>
  <c r="Z8"/>
  <c r="Z13"/>
  <c r="Z23"/>
  <c r="Z48" s="1"/>
  <c r="Z25"/>
  <c r="Z27"/>
  <c r="Z29"/>
  <c r="Z31"/>
  <c r="Z35"/>
  <c r="Z37"/>
  <c r="Z39"/>
  <c r="Z41"/>
  <c r="Z43"/>
  <c r="Z46"/>
  <c r="M13"/>
  <c r="AA9"/>
  <c r="AA10"/>
  <c r="AA12"/>
  <c r="AA14"/>
  <c r="AA16"/>
  <c r="AA17"/>
  <c r="AA18"/>
  <c r="AA19"/>
  <c r="AA20"/>
  <c r="AA21"/>
  <c r="M23"/>
  <c r="AA23" s="1"/>
  <c r="AA24"/>
  <c r="M25"/>
  <c r="AA25"/>
  <c r="AA26"/>
  <c r="M27"/>
  <c r="AA28"/>
  <c r="M29"/>
  <c r="AA29"/>
  <c r="AA30"/>
  <c r="M31"/>
  <c r="AA31" s="1"/>
  <c r="AA34"/>
  <c r="M35"/>
  <c r="AA35" s="1"/>
  <c r="AA36"/>
  <c r="M37"/>
  <c r="AB37" s="1"/>
  <c r="AA38"/>
  <c r="M39"/>
  <c r="AA39"/>
  <c r="AA40"/>
  <c r="M41"/>
  <c r="AA41" s="1"/>
  <c r="AA42"/>
  <c r="M43"/>
  <c r="AA43"/>
  <c r="AA44"/>
  <c r="AA45"/>
  <c r="M46"/>
  <c r="AB46" s="1"/>
  <c r="AA46"/>
  <c r="AA47"/>
  <c r="M8"/>
  <c r="I8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8" s="1"/>
  <c r="I49" s="1"/>
  <c r="A5" i="12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B63"/>
  <c r="E63"/>
  <c r="C49" i="23"/>
  <c r="B49"/>
  <c r="A49"/>
  <c r="F8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8" s="1"/>
  <c r="E8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8" s="1"/>
  <c r="C9"/>
  <c r="C10"/>
  <c r="C11"/>
  <c r="C12"/>
  <c r="C14"/>
  <c r="C15"/>
  <c r="C16"/>
  <c r="C17"/>
  <c r="C18"/>
  <c r="C19"/>
  <c r="C20"/>
  <c r="C21"/>
  <c r="C22"/>
  <c r="C23"/>
  <c r="C24"/>
  <c r="C25"/>
  <c r="C26"/>
  <c r="C28"/>
  <c r="C29"/>
  <c r="C30"/>
  <c r="C32"/>
  <c r="C34"/>
  <c r="C36"/>
  <c r="C37"/>
  <c r="C38"/>
  <c r="C40"/>
  <c r="C41"/>
  <c r="C42"/>
  <c r="C44"/>
  <c r="C45"/>
  <c r="A8"/>
  <c r="B9"/>
  <c r="B20"/>
  <c r="B21"/>
  <c r="B23"/>
  <c r="B24"/>
  <c r="B25"/>
  <c r="B26"/>
  <c r="B29"/>
  <c r="B30"/>
  <c r="B34"/>
  <c r="B37"/>
  <c r="B38"/>
  <c r="B40"/>
  <c r="B41"/>
  <c r="B42"/>
  <c r="B44"/>
  <c r="B45"/>
  <c r="A4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K190" i="9"/>
  <c r="K191" s="1"/>
  <c r="K192" s="1"/>
  <c r="K193" s="1"/>
  <c r="K194" s="1"/>
  <c r="K195" s="1"/>
  <c r="K196" s="1"/>
  <c r="K197" s="1"/>
  <c r="K198" s="1"/>
  <c r="K199" s="1"/>
  <c r="K200" s="1"/>
  <c r="K189"/>
  <c r="L187"/>
  <c r="B187" s="1"/>
  <c r="A163" i="12"/>
  <c r="D163"/>
  <c r="A147"/>
  <c r="D147"/>
  <c r="A131"/>
  <c r="D131"/>
  <c r="A115"/>
  <c r="D115"/>
  <c r="A99"/>
  <c r="D99"/>
  <c r="A83"/>
  <c r="D83"/>
  <c r="B157"/>
  <c r="E157"/>
  <c r="B141"/>
  <c r="E141"/>
  <c r="B125"/>
  <c r="E125"/>
  <c r="B109"/>
  <c r="E109"/>
  <c r="B93"/>
  <c r="E93"/>
  <c r="E168"/>
  <c r="E167"/>
  <c r="E166"/>
  <c r="E184"/>
  <c r="E183"/>
  <c r="E182"/>
  <c r="E181"/>
  <c r="E180"/>
  <c r="E179"/>
  <c r="E178"/>
  <c r="E177"/>
  <c r="C168"/>
  <c r="B168"/>
  <c r="A168"/>
  <c r="D168" s="1"/>
  <c r="C167"/>
  <c r="B167"/>
  <c r="A167"/>
  <c r="D167" s="1"/>
  <c r="C166"/>
  <c r="B166"/>
  <c r="A166"/>
  <c r="D166" s="1"/>
  <c r="C165"/>
  <c r="B165"/>
  <c r="E165"/>
  <c r="A165"/>
  <c r="D165"/>
  <c r="C164"/>
  <c r="B164"/>
  <c r="E164" s="1"/>
  <c r="A164"/>
  <c r="D164" s="1"/>
  <c r="C163"/>
  <c r="B163"/>
  <c r="E163"/>
  <c r="C162"/>
  <c r="B162"/>
  <c r="E162" s="1"/>
  <c r="A162"/>
  <c r="D162" s="1"/>
  <c r="C161"/>
  <c r="B161"/>
  <c r="E161"/>
  <c r="A161"/>
  <c r="D161"/>
  <c r="C160"/>
  <c r="B160"/>
  <c r="E160" s="1"/>
  <c r="A160"/>
  <c r="D160" s="1"/>
  <c r="C159"/>
  <c r="B159"/>
  <c r="E159"/>
  <c r="A159"/>
  <c r="D159"/>
  <c r="C158"/>
  <c r="B158"/>
  <c r="E158" s="1"/>
  <c r="A158"/>
  <c r="D158" s="1"/>
  <c r="C157"/>
  <c r="A157"/>
  <c r="D157"/>
  <c r="C156"/>
  <c r="B156"/>
  <c r="E156" s="1"/>
  <c r="A156"/>
  <c r="D156" s="1"/>
  <c r="C155"/>
  <c r="B155"/>
  <c r="E155"/>
  <c r="A155"/>
  <c r="D155"/>
  <c r="C154"/>
  <c r="B154"/>
  <c r="E154" s="1"/>
  <c r="A154"/>
  <c r="D154" s="1"/>
  <c r="C153"/>
  <c r="B153"/>
  <c r="E153"/>
  <c r="A153"/>
  <c r="D153"/>
  <c r="C152"/>
  <c r="B152"/>
  <c r="E152" s="1"/>
  <c r="A152"/>
  <c r="D152" s="1"/>
  <c r="C151"/>
  <c r="B151"/>
  <c r="E151"/>
  <c r="A151"/>
  <c r="D151"/>
  <c r="C150"/>
  <c r="B150"/>
  <c r="E150" s="1"/>
  <c r="A150"/>
  <c r="D150" s="1"/>
  <c r="C149"/>
  <c r="B149"/>
  <c r="E149"/>
  <c r="A149"/>
  <c r="D149"/>
  <c r="C148"/>
  <c r="B148"/>
  <c r="E148" s="1"/>
  <c r="A148"/>
  <c r="D148" s="1"/>
  <c r="C147"/>
  <c r="B147"/>
  <c r="E147"/>
  <c r="C146"/>
  <c r="B146"/>
  <c r="E146" s="1"/>
  <c r="A146"/>
  <c r="D146" s="1"/>
  <c r="C145"/>
  <c r="B145"/>
  <c r="E145"/>
  <c r="A145"/>
  <c r="D145"/>
  <c r="C144"/>
  <c r="B144"/>
  <c r="E144" s="1"/>
  <c r="A144"/>
  <c r="D144" s="1"/>
  <c r="C143"/>
  <c r="B143"/>
  <c r="E143"/>
  <c r="A143"/>
  <c r="D143"/>
  <c r="C142"/>
  <c r="B142"/>
  <c r="E142" s="1"/>
  <c r="A142"/>
  <c r="D142" s="1"/>
  <c r="C141"/>
  <c r="A141"/>
  <c r="D141"/>
  <c r="C140"/>
  <c r="B140"/>
  <c r="E140" s="1"/>
  <c r="A140"/>
  <c r="D140" s="1"/>
  <c r="C139"/>
  <c r="B139"/>
  <c r="E139"/>
  <c r="A139"/>
  <c r="D139"/>
  <c r="C138"/>
  <c r="B138"/>
  <c r="E138" s="1"/>
  <c r="A138"/>
  <c r="D138" s="1"/>
  <c r="C137"/>
  <c r="B137"/>
  <c r="E137"/>
  <c r="A137"/>
  <c r="D137"/>
  <c r="C136"/>
  <c r="B136"/>
  <c r="E136" s="1"/>
  <c r="A136"/>
  <c r="D136" s="1"/>
  <c r="C135"/>
  <c r="B135"/>
  <c r="E135"/>
  <c r="A135"/>
  <c r="D135"/>
  <c r="C134"/>
  <c r="B134"/>
  <c r="E134" s="1"/>
  <c r="A134"/>
  <c r="D134" s="1"/>
  <c r="C133"/>
  <c r="B133"/>
  <c r="E133"/>
  <c r="A133"/>
  <c r="D133"/>
  <c r="C132"/>
  <c r="B132"/>
  <c r="E132" s="1"/>
  <c r="A132"/>
  <c r="D132" s="1"/>
  <c r="C131"/>
  <c r="B131"/>
  <c r="E131"/>
  <c r="C130"/>
  <c r="B130"/>
  <c r="E130" s="1"/>
  <c r="A130"/>
  <c r="D130" s="1"/>
  <c r="C129"/>
  <c r="B129"/>
  <c r="E129"/>
  <c r="A129"/>
  <c r="D129"/>
  <c r="C128"/>
  <c r="B128"/>
  <c r="E128" s="1"/>
  <c r="A128"/>
  <c r="D128" s="1"/>
  <c r="C127"/>
  <c r="B127"/>
  <c r="E127"/>
  <c r="A127"/>
  <c r="D127"/>
  <c r="C126"/>
  <c r="B126"/>
  <c r="E126" s="1"/>
  <c r="A126"/>
  <c r="D126" s="1"/>
  <c r="C125"/>
  <c r="A125"/>
  <c r="D125"/>
  <c r="C124"/>
  <c r="B124"/>
  <c r="E124" s="1"/>
  <c r="A124"/>
  <c r="D124" s="1"/>
  <c r="C123"/>
  <c r="B123"/>
  <c r="E123"/>
  <c r="A123"/>
  <c r="D123"/>
  <c r="C122"/>
  <c r="B122"/>
  <c r="E122" s="1"/>
  <c r="A122"/>
  <c r="D122" s="1"/>
  <c r="C121"/>
  <c r="B121"/>
  <c r="E121"/>
  <c r="A121"/>
  <c r="D121"/>
  <c r="C120"/>
  <c r="B120"/>
  <c r="E120" s="1"/>
  <c r="A120"/>
  <c r="D120" s="1"/>
  <c r="C119"/>
  <c r="B119"/>
  <c r="E119"/>
  <c r="A119"/>
  <c r="D119"/>
  <c r="C118"/>
  <c r="B118"/>
  <c r="E118" s="1"/>
  <c r="A118"/>
  <c r="D118" s="1"/>
  <c r="C117"/>
  <c r="B117"/>
  <c r="E117"/>
  <c r="A117"/>
  <c r="D117"/>
  <c r="C116"/>
  <c r="B116"/>
  <c r="E116" s="1"/>
  <c r="A116"/>
  <c r="D116" s="1"/>
  <c r="C115"/>
  <c r="B115"/>
  <c r="E115"/>
  <c r="C114"/>
  <c r="B114"/>
  <c r="E114" s="1"/>
  <c r="A114"/>
  <c r="D114" s="1"/>
  <c r="C113"/>
  <c r="B113"/>
  <c r="E113"/>
  <c r="A113"/>
  <c r="D113"/>
  <c r="C112"/>
  <c r="B112"/>
  <c r="E112" s="1"/>
  <c r="A112"/>
  <c r="D112" s="1"/>
  <c r="C111"/>
  <c r="B111"/>
  <c r="E111"/>
  <c r="A111"/>
  <c r="D111"/>
  <c r="C110"/>
  <c r="B110"/>
  <c r="E110" s="1"/>
  <c r="A110"/>
  <c r="D110" s="1"/>
  <c r="C109"/>
  <c r="A109"/>
  <c r="D109"/>
  <c r="C108"/>
  <c r="B108"/>
  <c r="E108" s="1"/>
  <c r="A108"/>
  <c r="D108" s="1"/>
  <c r="C107"/>
  <c r="B107"/>
  <c r="E107"/>
  <c r="A107"/>
  <c r="D107"/>
  <c r="C106"/>
  <c r="B106"/>
  <c r="E106" s="1"/>
  <c r="A106"/>
  <c r="D106" s="1"/>
  <c r="C105"/>
  <c r="B105"/>
  <c r="E105"/>
  <c r="A105"/>
  <c r="D105"/>
  <c r="C104"/>
  <c r="B104"/>
  <c r="E104" s="1"/>
  <c r="A104"/>
  <c r="D104" s="1"/>
  <c r="C103"/>
  <c r="B103"/>
  <c r="E103"/>
  <c r="A103"/>
  <c r="D103"/>
  <c r="C102"/>
  <c r="B102"/>
  <c r="E102" s="1"/>
  <c r="A102"/>
  <c r="D102" s="1"/>
  <c r="C101"/>
  <c r="B101"/>
  <c r="E101"/>
  <c r="A101"/>
  <c r="D101"/>
  <c r="C100"/>
  <c r="B100"/>
  <c r="E100" s="1"/>
  <c r="A100"/>
  <c r="D100" s="1"/>
  <c r="C99"/>
  <c r="B99"/>
  <c r="E99"/>
  <c r="C98"/>
  <c r="B98"/>
  <c r="E98" s="1"/>
  <c r="A98"/>
  <c r="D98" s="1"/>
  <c r="C97"/>
  <c r="B97"/>
  <c r="E97"/>
  <c r="A97"/>
  <c r="D97"/>
  <c r="C96"/>
  <c r="B96"/>
  <c r="E96" s="1"/>
  <c r="A96"/>
  <c r="D96" s="1"/>
  <c r="C95"/>
  <c r="B95"/>
  <c r="E95"/>
  <c r="A95"/>
  <c r="D95"/>
  <c r="C94"/>
  <c r="B94"/>
  <c r="E94" s="1"/>
  <c r="A94"/>
  <c r="D94" s="1"/>
  <c r="C93"/>
  <c r="A93"/>
  <c r="D93"/>
  <c r="C92"/>
  <c r="B92"/>
  <c r="E92" s="1"/>
  <c r="A92"/>
  <c r="D92" s="1"/>
  <c r="C91"/>
  <c r="B91"/>
  <c r="E91"/>
  <c r="A91"/>
  <c r="D91"/>
  <c r="C90"/>
  <c r="B90"/>
  <c r="E90" s="1"/>
  <c r="A90"/>
  <c r="D90" s="1"/>
  <c r="C89"/>
  <c r="B89"/>
  <c r="E89"/>
  <c r="A89"/>
  <c r="D89"/>
  <c r="C88"/>
  <c r="B88"/>
  <c r="E88" s="1"/>
  <c r="A88"/>
  <c r="D88" s="1"/>
  <c r="C87"/>
  <c r="B87"/>
  <c r="E87"/>
  <c r="A87"/>
  <c r="D87"/>
  <c r="C86"/>
  <c r="B86"/>
  <c r="E86" s="1"/>
  <c r="A86"/>
  <c r="D86" s="1"/>
  <c r="C85"/>
  <c r="B85"/>
  <c r="E85"/>
  <c r="A85"/>
  <c r="D85"/>
  <c r="C84"/>
  <c r="B84"/>
  <c r="E84" s="1"/>
  <c r="A84"/>
  <c r="D84" s="1"/>
  <c r="C83"/>
  <c r="B83"/>
  <c r="E83"/>
  <c r="C82"/>
  <c r="B82"/>
  <c r="E82" s="1"/>
  <c r="A82"/>
  <c r="D82" s="1"/>
  <c r="C81"/>
  <c r="B81"/>
  <c r="E81"/>
  <c r="A81"/>
  <c r="D81"/>
  <c r="C80"/>
  <c r="B80"/>
  <c r="E80" s="1"/>
  <c r="A80"/>
  <c r="D80" s="1"/>
  <c r="C79"/>
  <c r="B79"/>
  <c r="E79"/>
  <c r="A79"/>
  <c r="D79"/>
  <c r="C78"/>
  <c r="B78"/>
  <c r="E78" s="1"/>
  <c r="A78"/>
  <c r="D78" s="1"/>
  <c r="C77"/>
  <c r="B77"/>
  <c r="E77"/>
  <c r="A77"/>
  <c r="D77"/>
  <c r="C76"/>
  <c r="B76"/>
  <c r="E76" s="1"/>
  <c r="A76"/>
  <c r="D76" s="1"/>
  <c r="C75"/>
  <c r="B75"/>
  <c r="E75"/>
  <c r="A75"/>
  <c r="D75"/>
  <c r="C74"/>
  <c r="B74"/>
  <c r="E74" s="1"/>
  <c r="A74"/>
  <c r="D74" s="1"/>
  <c r="C73"/>
  <c r="B73"/>
  <c r="E73"/>
  <c r="A73"/>
  <c r="D73"/>
  <c r="C72"/>
  <c r="B72"/>
  <c r="E72" s="1"/>
  <c r="A72"/>
  <c r="D72" s="1"/>
  <c r="C71"/>
  <c r="B71"/>
  <c r="E71"/>
  <c r="A71"/>
  <c r="D71"/>
  <c r="C70"/>
  <c r="B70"/>
  <c r="E70" s="1"/>
  <c r="A70"/>
  <c r="D70" s="1"/>
  <c r="C69"/>
  <c r="B69"/>
  <c r="E69"/>
  <c r="A69"/>
  <c r="D69"/>
  <c r="C68"/>
  <c r="B68"/>
  <c r="E68" s="1"/>
  <c r="A68"/>
  <c r="D68" s="1"/>
  <c r="C67"/>
  <c r="B67"/>
  <c r="E67"/>
  <c r="A67"/>
  <c r="D67"/>
  <c r="C66"/>
  <c r="B66"/>
  <c r="E66" s="1"/>
  <c r="A66"/>
  <c r="D66" s="1"/>
  <c r="C65"/>
  <c r="B65"/>
  <c r="E65"/>
  <c r="A65"/>
  <c r="D65"/>
  <c r="C64"/>
  <c r="B64"/>
  <c r="E64" s="1"/>
  <c r="A64"/>
  <c r="C63"/>
  <c r="D63"/>
  <c r="C62"/>
  <c r="B62"/>
  <c r="E62"/>
  <c r="D62"/>
  <c r="C61"/>
  <c r="B61"/>
  <c r="E61"/>
  <c r="D61"/>
  <c r="C60"/>
  <c r="B60"/>
  <c r="E60"/>
  <c r="C59"/>
  <c r="B59"/>
  <c r="E59" s="1"/>
  <c r="D59"/>
  <c r="C58"/>
  <c r="B58"/>
  <c r="E58" s="1"/>
  <c r="D58"/>
  <c r="C57"/>
  <c r="B57"/>
  <c r="E57" s="1"/>
  <c r="D57"/>
  <c r="C56"/>
  <c r="B56"/>
  <c r="E56" s="1"/>
  <c r="D56"/>
  <c r="C55"/>
  <c r="B55"/>
  <c r="E55" s="1"/>
  <c r="D55"/>
  <c r="C54"/>
  <c r="B54"/>
  <c r="E54" s="1"/>
  <c r="D54"/>
  <c r="C53"/>
  <c r="B53"/>
  <c r="E53" s="1"/>
  <c r="D53"/>
  <c r="C52"/>
  <c r="B52"/>
  <c r="E52" s="1"/>
  <c r="D52"/>
  <c r="C51"/>
  <c r="B51"/>
  <c r="E51" s="1"/>
  <c r="D51"/>
  <c r="C50"/>
  <c r="B50"/>
  <c r="E50" s="1"/>
  <c r="D50"/>
  <c r="C49"/>
  <c r="B49"/>
  <c r="E49" s="1"/>
  <c r="D49"/>
  <c r="C48"/>
  <c r="B48"/>
  <c r="E48" s="1"/>
  <c r="D48"/>
  <c r="C47"/>
  <c r="B47"/>
  <c r="E47" s="1"/>
  <c r="D47"/>
  <c r="C46"/>
  <c r="B46"/>
  <c r="E46" s="1"/>
  <c r="D46"/>
  <c r="C45"/>
  <c r="B45"/>
  <c r="E45" s="1"/>
  <c r="D45"/>
  <c r="C44"/>
  <c r="B44"/>
  <c r="E44" s="1"/>
  <c r="D44"/>
  <c r="C43"/>
  <c r="B43"/>
  <c r="E43" s="1"/>
  <c r="D43"/>
  <c r="C42"/>
  <c r="B42"/>
  <c r="E42" s="1"/>
  <c r="D42"/>
  <c r="C41"/>
  <c r="B41"/>
  <c r="E41" s="1"/>
  <c r="D41"/>
  <c r="C40"/>
  <c r="B40"/>
  <c r="E40" s="1"/>
  <c r="D40"/>
  <c r="C39"/>
  <c r="B39"/>
  <c r="E39" s="1"/>
  <c r="D39"/>
  <c r="C38"/>
  <c r="B38"/>
  <c r="E38" s="1"/>
  <c r="D38"/>
  <c r="C37"/>
  <c r="B37"/>
  <c r="E37" s="1"/>
  <c r="D37"/>
  <c r="C36"/>
  <c r="B36"/>
  <c r="E36"/>
  <c r="D36"/>
  <c r="C35"/>
  <c r="B35"/>
  <c r="E35"/>
  <c r="D35"/>
  <c r="C34"/>
  <c r="B34"/>
  <c r="E34"/>
  <c r="D34"/>
  <c r="C33"/>
  <c r="B33"/>
  <c r="E33"/>
  <c r="D33"/>
  <c r="C32"/>
  <c r="B32"/>
  <c r="E32"/>
  <c r="D32"/>
  <c r="C31"/>
  <c r="B31"/>
  <c r="E31"/>
  <c r="D31"/>
  <c r="C30"/>
  <c r="B30"/>
  <c r="E30"/>
  <c r="D30"/>
  <c r="C29"/>
  <c r="B29"/>
  <c r="E29"/>
  <c r="D29"/>
  <c r="C28"/>
  <c r="B28"/>
  <c r="E28"/>
  <c r="D28"/>
  <c r="C27"/>
  <c r="B27"/>
  <c r="E27"/>
  <c r="D27"/>
  <c r="C26"/>
  <c r="B26"/>
  <c r="E26"/>
  <c r="D26"/>
  <c r="C25"/>
  <c r="B25"/>
  <c r="E25"/>
  <c r="D25"/>
  <c r="C24"/>
  <c r="B24"/>
  <c r="E24"/>
  <c r="D24"/>
  <c r="C23"/>
  <c r="B23"/>
  <c r="E23"/>
  <c r="D23"/>
  <c r="C22"/>
  <c r="B22"/>
  <c r="E22"/>
  <c r="D22"/>
  <c r="C21"/>
  <c r="B21"/>
  <c r="E21"/>
  <c r="D21"/>
  <c r="C20"/>
  <c r="B20"/>
  <c r="E20"/>
  <c r="D20"/>
  <c r="C19"/>
  <c r="B19"/>
  <c r="E19"/>
  <c r="D19"/>
  <c r="C18"/>
  <c r="B18"/>
  <c r="E18"/>
  <c r="D18"/>
  <c r="C17"/>
  <c r="B17"/>
  <c r="E17"/>
  <c r="D17"/>
  <c r="C16"/>
  <c r="B16"/>
  <c r="E16"/>
  <c r="D16"/>
  <c r="C15"/>
  <c r="B15"/>
  <c r="E15"/>
  <c r="D15"/>
  <c r="C14"/>
  <c r="B14"/>
  <c r="E14"/>
  <c r="D14"/>
  <c r="C13"/>
  <c r="B13"/>
  <c r="E13"/>
  <c r="D13"/>
  <c r="C12"/>
  <c r="B12"/>
  <c r="E12"/>
  <c r="D12"/>
  <c r="C11"/>
  <c r="B11"/>
  <c r="E11"/>
  <c r="D11"/>
  <c r="C10"/>
  <c r="B10"/>
  <c r="E10"/>
  <c r="D10"/>
  <c r="C9"/>
  <c r="B9"/>
  <c r="E9"/>
  <c r="D9"/>
  <c r="C8"/>
  <c r="B8"/>
  <c r="E8"/>
  <c r="D8"/>
  <c r="C7"/>
  <c r="B7"/>
  <c r="E7"/>
  <c r="C6"/>
  <c r="B6"/>
  <c r="E6" s="1"/>
  <c r="D6"/>
  <c r="C5"/>
  <c r="B5"/>
  <c r="E5" s="1"/>
  <c r="D5"/>
  <c r="L9" i="9"/>
  <c r="B9"/>
  <c r="L13"/>
  <c r="B13"/>
  <c r="L8"/>
  <c r="L7"/>
  <c r="B6"/>
  <c r="B7"/>
  <c r="B8"/>
  <c r="L10"/>
  <c r="B10" s="1"/>
  <c r="L11"/>
  <c r="B11" s="1"/>
  <c r="L12"/>
  <c r="B12" s="1"/>
  <c r="L14"/>
  <c r="B14"/>
  <c r="L15"/>
  <c r="B15"/>
  <c r="L16"/>
  <c r="B16"/>
  <c r="L17"/>
  <c r="B17"/>
  <c r="L18"/>
  <c r="B18"/>
  <c r="L19"/>
  <c r="B19"/>
  <c r="L20"/>
  <c r="B20"/>
  <c r="L21"/>
  <c r="B21"/>
  <c r="L22"/>
  <c r="B22"/>
  <c r="L23"/>
  <c r="B23"/>
  <c r="L24"/>
  <c r="B24"/>
  <c r="L25"/>
  <c r="B25"/>
  <c r="L26"/>
  <c r="B26"/>
  <c r="L27"/>
  <c r="B27"/>
  <c r="L28"/>
  <c r="B28"/>
  <c r="L29"/>
  <c r="B29"/>
  <c r="L30"/>
  <c r="B30"/>
  <c r="L31"/>
  <c r="B31"/>
  <c r="L32"/>
  <c r="B32"/>
  <c r="L33"/>
  <c r="B33"/>
  <c r="L34"/>
  <c r="B34"/>
  <c r="L35"/>
  <c r="B35"/>
  <c r="L36"/>
  <c r="B36"/>
  <c r="L37"/>
  <c r="B37"/>
  <c r="L38"/>
  <c r="B38"/>
  <c r="L39"/>
  <c r="B39"/>
  <c r="L40"/>
  <c r="B40"/>
  <c r="L41"/>
  <c r="B41"/>
  <c r="L42"/>
  <c r="B42"/>
  <c r="L43"/>
  <c r="B43"/>
  <c r="L44"/>
  <c r="L45"/>
  <c r="B45" s="1"/>
  <c r="L46"/>
  <c r="B46" s="1"/>
  <c r="L47"/>
  <c r="B47" s="1"/>
  <c r="L48"/>
  <c r="B48" s="1"/>
  <c r="L49"/>
  <c r="B49" s="1"/>
  <c r="L50"/>
  <c r="B50" s="1"/>
  <c r="L51"/>
  <c r="B51" s="1"/>
  <c r="L52"/>
  <c r="B52" s="1"/>
  <c r="L53"/>
  <c r="B53" s="1"/>
  <c r="L54"/>
  <c r="B54" s="1"/>
  <c r="L55"/>
  <c r="B55" s="1"/>
  <c r="L56"/>
  <c r="B56" s="1"/>
  <c r="L57"/>
  <c r="B57" s="1"/>
  <c r="L58"/>
  <c r="B58" s="1"/>
  <c r="L59"/>
  <c r="B59" s="1"/>
  <c r="L60"/>
  <c r="B60" s="1"/>
  <c r="L61"/>
  <c r="B61" s="1"/>
  <c r="L62"/>
  <c r="B62" s="1"/>
  <c r="L63"/>
  <c r="B63" s="1"/>
  <c r="L64"/>
  <c r="B64" s="1"/>
  <c r="L65"/>
  <c r="B65" s="1"/>
  <c r="L66"/>
  <c r="B66" s="1"/>
  <c r="L67"/>
  <c r="B67" s="1"/>
  <c r="L68"/>
  <c r="B68" s="1"/>
  <c r="L69"/>
  <c r="B69" s="1"/>
  <c r="L70"/>
  <c r="B70" s="1"/>
  <c r="L71"/>
  <c r="B71" s="1"/>
  <c r="L72"/>
  <c r="B72" s="1"/>
  <c r="L73"/>
  <c r="B73" s="1"/>
  <c r="L74"/>
  <c r="B74" s="1"/>
  <c r="L75"/>
  <c r="B75" s="1"/>
  <c r="L76"/>
  <c r="B76" s="1"/>
  <c r="L77"/>
  <c r="B77" s="1"/>
  <c r="L78"/>
  <c r="B78" s="1"/>
  <c r="L79"/>
  <c r="B79" s="1"/>
  <c r="L80"/>
  <c r="B80" s="1"/>
  <c r="L81"/>
  <c r="B81" s="1"/>
  <c r="L82"/>
  <c r="B82" s="1"/>
  <c r="L83"/>
  <c r="B83" s="1"/>
  <c r="L84"/>
  <c r="B84" s="1"/>
  <c r="L85"/>
  <c r="B85" s="1"/>
  <c r="L86"/>
  <c r="B86" s="1"/>
  <c r="L87"/>
  <c r="B87" s="1"/>
  <c r="L88"/>
  <c r="B88" s="1"/>
  <c r="L89"/>
  <c r="B89" s="1"/>
  <c r="L90"/>
  <c r="B90" s="1"/>
  <c r="L92"/>
  <c r="B92" s="1"/>
  <c r="L93"/>
  <c r="B93" s="1"/>
  <c r="L94"/>
  <c r="B94" s="1"/>
  <c r="L95"/>
  <c r="B95" s="1"/>
  <c r="L96"/>
  <c r="B96" s="1"/>
  <c r="L97"/>
  <c r="B97" s="1"/>
  <c r="L98"/>
  <c r="B98" s="1"/>
  <c r="L99"/>
  <c r="B99" s="1"/>
  <c r="L100"/>
  <c r="B100" s="1"/>
  <c r="L101"/>
  <c r="B101" s="1"/>
  <c r="L102"/>
  <c r="B102" s="1"/>
  <c r="L103"/>
  <c r="B103" s="1"/>
  <c r="L104"/>
  <c r="B104" s="1"/>
  <c r="L105"/>
  <c r="B105" s="1"/>
  <c r="L106"/>
  <c r="B106" s="1"/>
  <c r="L107"/>
  <c r="B107" s="1"/>
  <c r="L108"/>
  <c r="B108" s="1"/>
  <c r="L109"/>
  <c r="B109" s="1"/>
  <c r="L110"/>
  <c r="B110" s="1"/>
  <c r="L111"/>
  <c r="B111" s="1"/>
  <c r="L112"/>
  <c r="B112" s="1"/>
  <c r="L113"/>
  <c r="B113" s="1"/>
  <c r="L114"/>
  <c r="B114" s="1"/>
  <c r="L115"/>
  <c r="B115" s="1"/>
  <c r="L116"/>
  <c r="B116" s="1"/>
  <c r="B44"/>
  <c r="L91"/>
  <c r="B91" s="1"/>
  <c r="L117"/>
  <c r="B117" s="1"/>
  <c r="L118"/>
  <c r="B118" s="1"/>
  <c r="L119"/>
  <c r="B119" s="1"/>
  <c r="L120"/>
  <c r="B120" s="1"/>
  <c r="L121"/>
  <c r="B121" s="1"/>
  <c r="L122"/>
  <c r="B122" s="1"/>
  <c r="L123"/>
  <c r="B123" s="1"/>
  <c r="L124"/>
  <c r="B124" s="1"/>
  <c r="L125"/>
  <c r="B125" s="1"/>
  <c r="L126"/>
  <c r="B126" s="1"/>
  <c r="L127"/>
  <c r="B127" s="1"/>
  <c r="L128"/>
  <c r="B128" s="1"/>
  <c r="L129"/>
  <c r="B129" s="1"/>
  <c r="L130"/>
  <c r="B130" s="1"/>
  <c r="L131"/>
  <c r="B131" s="1"/>
  <c r="L132"/>
  <c r="B132" s="1"/>
  <c r="L133"/>
  <c r="B133" s="1"/>
  <c r="L134"/>
  <c r="B134" s="1"/>
  <c r="L135"/>
  <c r="B135" s="1"/>
  <c r="L136"/>
  <c r="B136" s="1"/>
  <c r="L137"/>
  <c r="B137" s="1"/>
  <c r="L138"/>
  <c r="B138" s="1"/>
  <c r="L139"/>
  <c r="B139" s="1"/>
  <c r="L140"/>
  <c r="B140" s="1"/>
  <c r="L141"/>
  <c r="B141" s="1"/>
  <c r="L142"/>
  <c r="B142" s="1"/>
  <c r="L143"/>
  <c r="B143" s="1"/>
  <c r="L144"/>
  <c r="B144" s="1"/>
  <c r="L145"/>
  <c r="B145" s="1"/>
  <c r="L146"/>
  <c r="B146" s="1"/>
  <c r="L147"/>
  <c r="B147" s="1"/>
  <c r="L148"/>
  <c r="B148" s="1"/>
  <c r="L149"/>
  <c r="B149" s="1"/>
  <c r="L150"/>
  <c r="B150" s="1"/>
  <c r="L151"/>
  <c r="B151" s="1"/>
  <c r="L152"/>
  <c r="B152" s="1"/>
  <c r="L153"/>
  <c r="B153" s="1"/>
  <c r="L154"/>
  <c r="B154" s="1"/>
  <c r="L155"/>
  <c r="B155" s="1"/>
  <c r="L156"/>
  <c r="B156" s="1"/>
  <c r="L157"/>
  <c r="B157" s="1"/>
  <c r="L158"/>
  <c r="B158" s="1"/>
  <c r="L159"/>
  <c r="B159" s="1"/>
  <c r="L160"/>
  <c r="B160" s="1"/>
  <c r="L161"/>
  <c r="B161" s="1"/>
  <c r="L162"/>
  <c r="B162" s="1"/>
  <c r="L163"/>
  <c r="B163" s="1"/>
  <c r="L164"/>
  <c r="B164" s="1"/>
  <c r="L165"/>
  <c r="B165" s="1"/>
  <c r="L166"/>
  <c r="B166" s="1"/>
  <c r="L167"/>
  <c r="B167" s="1"/>
  <c r="L168"/>
  <c r="B168" s="1"/>
  <c r="L169"/>
  <c r="B169" s="1"/>
  <c r="L170"/>
  <c r="B170" s="1"/>
  <c r="L171"/>
  <c r="B171" s="1"/>
  <c r="L172"/>
  <c r="B172" s="1"/>
  <c r="L173"/>
  <c r="B173" s="1"/>
  <c r="L174"/>
  <c r="B174" s="1"/>
  <c r="L175"/>
  <c r="B175" s="1"/>
  <c r="L176"/>
  <c r="L177"/>
  <c r="B177" s="1"/>
  <c r="L178"/>
  <c r="B176"/>
  <c r="B178"/>
  <c r="L179"/>
  <c r="B179" s="1"/>
  <c r="L180"/>
  <c r="B180" s="1"/>
  <c r="L181"/>
  <c r="B181" s="1"/>
  <c r="L182"/>
  <c r="B182" s="1"/>
  <c r="L183"/>
  <c r="B183" s="1"/>
  <c r="L184"/>
  <c r="B184" s="1"/>
  <c r="L185"/>
  <c r="B185" s="1"/>
  <c r="L186"/>
  <c r="B186" s="1"/>
  <c r="K176"/>
  <c r="K177"/>
  <c r="K178" s="1"/>
  <c r="K179" s="1"/>
  <c r="K180" s="1"/>
  <c r="K181" s="1"/>
  <c r="K182" s="1"/>
  <c r="K183" s="1"/>
  <c r="K184" s="1"/>
  <c r="K185" s="1"/>
  <c r="K186" s="1"/>
  <c r="K44"/>
  <c r="K45" s="1"/>
  <c r="K46" s="1"/>
  <c r="K47" s="1"/>
  <c r="K48" s="1"/>
  <c r="K49" s="1"/>
  <c r="K8"/>
  <c r="K9" s="1"/>
  <c r="K10" s="1"/>
  <c r="K11" s="1"/>
  <c r="K12" s="1"/>
  <c r="K13" s="1"/>
  <c r="K14" s="1"/>
  <c r="K15" s="1"/>
  <c r="K16" s="1"/>
  <c r="K17" s="1"/>
  <c r="K18" s="1"/>
  <c r="K92"/>
  <c r="K93"/>
  <c r="K94" s="1"/>
  <c r="K95" s="1"/>
  <c r="K96" s="1"/>
  <c r="K97" s="1"/>
  <c r="K98" s="1"/>
  <c r="K99" s="1"/>
  <c r="K100" s="1"/>
  <c r="K101" s="1"/>
  <c r="K102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K137"/>
  <c r="K138" s="1"/>
  <c r="K140"/>
  <c r="K141" s="1"/>
  <c r="K142" s="1"/>
  <c r="K143" s="1"/>
  <c r="K144" s="1"/>
  <c r="K145" s="1"/>
  <c r="K146" s="1"/>
  <c r="K147" s="1"/>
  <c r="K148" s="1"/>
  <c r="K149" s="1"/>
  <c r="K150" s="1"/>
  <c r="K152"/>
  <c r="K153"/>
  <c r="K154" s="1"/>
  <c r="K155" s="1"/>
  <c r="K156" s="1"/>
  <c r="K157" s="1"/>
  <c r="K158" s="1"/>
  <c r="K159" s="1"/>
  <c r="K160" s="1"/>
  <c r="K161" s="1"/>
  <c r="K162" s="1"/>
  <c r="K164"/>
  <c r="K165" s="1"/>
  <c r="K166" s="1"/>
  <c r="K167" s="1"/>
  <c r="K168" s="1"/>
  <c r="K169" s="1"/>
  <c r="K170" s="1"/>
  <c r="K171" s="1"/>
  <c r="K172" s="1"/>
  <c r="K173" s="1"/>
  <c r="K174" s="1"/>
  <c r="K104"/>
  <c r="K105"/>
  <c r="K106" s="1"/>
  <c r="K107" s="1"/>
  <c r="K108" s="1"/>
  <c r="K109" s="1"/>
  <c r="K110" s="1"/>
  <c r="K111" s="1"/>
  <c r="K112" s="1"/>
  <c r="K113" s="1"/>
  <c r="K114" s="1"/>
  <c r="K116"/>
  <c r="K117" s="1"/>
  <c r="K118" s="1"/>
  <c r="K119" s="1"/>
  <c r="K120" s="1"/>
  <c r="K121" s="1"/>
  <c r="K122" s="1"/>
  <c r="K123" s="1"/>
  <c r="K124" s="1"/>
  <c r="K125" s="1"/>
  <c r="K126" s="1"/>
  <c r="K128"/>
  <c r="K129"/>
  <c r="K130" s="1"/>
  <c r="K131" s="1"/>
  <c r="K132" s="1"/>
  <c r="K133" s="1"/>
  <c r="K134" s="1"/>
  <c r="K135" s="1"/>
  <c r="K51"/>
  <c r="K52"/>
  <c r="K53" s="1"/>
  <c r="K54" s="1"/>
  <c r="K56"/>
  <c r="K57"/>
  <c r="K58" s="1"/>
  <c r="K59" s="1"/>
  <c r="K60" s="1"/>
  <c r="K61" s="1"/>
  <c r="K62" s="1"/>
  <c r="K63" s="1"/>
  <c r="K64" s="1"/>
  <c r="K65" s="1"/>
  <c r="K66" s="1"/>
  <c r="K68"/>
  <c r="K69" s="1"/>
  <c r="K70" s="1"/>
  <c r="K71" s="1"/>
  <c r="K72" s="1"/>
  <c r="K73" s="1"/>
  <c r="K74" s="1"/>
  <c r="K75" s="1"/>
  <c r="K76" s="1"/>
  <c r="K77" s="1"/>
  <c r="K78" s="1"/>
  <c r="K80"/>
  <c r="K81"/>
  <c r="K82" s="1"/>
  <c r="K83" s="1"/>
  <c r="K84" s="1"/>
  <c r="K85" s="1"/>
  <c r="K86" s="1"/>
  <c r="K87" s="1"/>
  <c r="K88" s="1"/>
  <c r="K89" s="1"/>
  <c r="K90" s="1"/>
  <c r="K20"/>
  <c r="K21" s="1"/>
  <c r="K22" s="1"/>
  <c r="K23" s="1"/>
  <c r="K24" s="1"/>
  <c r="K25" s="1"/>
  <c r="K26" s="1"/>
  <c r="K27" s="1"/>
  <c r="K28" s="1"/>
  <c r="K29" s="1"/>
  <c r="K30" s="1"/>
  <c r="K32"/>
  <c r="K33"/>
  <c r="K34" s="1"/>
  <c r="K35" s="1"/>
  <c r="K36" s="1"/>
  <c r="K37" s="1"/>
  <c r="K38" s="1"/>
  <c r="K39" s="1"/>
  <c r="K40" s="1"/>
  <c r="K41" s="1"/>
  <c r="K42" s="1"/>
  <c r="F2"/>
  <c r="F1"/>
  <c r="L188"/>
  <c r="B188" s="1"/>
  <c r="J12" i="11" s="1"/>
  <c r="L189" i="9"/>
  <c r="B189" s="1"/>
  <c r="L190"/>
  <c r="B190" s="1"/>
  <c r="L191"/>
  <c r="B191" s="1"/>
  <c r="L192"/>
  <c r="B192"/>
  <c r="L193"/>
  <c r="B193"/>
  <c r="L194"/>
  <c r="B194"/>
  <c r="L195"/>
  <c r="L196"/>
  <c r="B196" s="1"/>
  <c r="L197"/>
  <c r="B197" s="1"/>
  <c r="L198"/>
  <c r="B198" s="1"/>
  <c r="L199"/>
  <c r="B199" s="1"/>
  <c r="L200"/>
  <c r="B200" s="1"/>
  <c r="L201"/>
  <c r="B201" s="1"/>
  <c r="B195"/>
  <c r="H7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H76" s="1"/>
  <c r="H77" s="1"/>
  <c r="H78" s="1"/>
  <c r="H79" s="1"/>
  <c r="H80" s="1"/>
  <c r="H81" s="1"/>
  <c r="H82" s="1"/>
  <c r="H83" s="1"/>
  <c r="H84" s="1"/>
  <c r="H85" s="1"/>
  <c r="H86" s="1"/>
  <c r="H87" s="1"/>
  <c r="H88" s="1"/>
  <c r="H89" s="1"/>
  <c r="H90" s="1"/>
  <c r="H91" s="1"/>
  <c r="H92" s="1"/>
  <c r="H93" s="1"/>
  <c r="H94" s="1"/>
  <c r="H95" s="1"/>
  <c r="H96" s="1"/>
  <c r="H97" s="1"/>
  <c r="H98" s="1"/>
  <c r="H99" s="1"/>
  <c r="H100" s="1"/>
  <c r="H101" s="1"/>
  <c r="H102" s="1"/>
  <c r="H103" s="1"/>
  <c r="H104" s="1"/>
  <c r="H105" s="1"/>
  <c r="H106" s="1"/>
  <c r="H107" s="1"/>
  <c r="H108" s="1"/>
  <c r="H109" s="1"/>
  <c r="H110" s="1"/>
  <c r="H111" s="1"/>
  <c r="H112" s="1"/>
  <c r="H113" s="1"/>
  <c r="H114" s="1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H159" s="1"/>
  <c r="H160" s="1"/>
  <c r="H161" s="1"/>
  <c r="H162" s="1"/>
  <c r="H163" s="1"/>
  <c r="H164" s="1"/>
  <c r="H165" s="1"/>
  <c r="H166" s="1"/>
  <c r="H167" s="1"/>
  <c r="H168" s="1"/>
  <c r="H169" s="1"/>
  <c r="H170" s="1"/>
  <c r="H171" s="1"/>
  <c r="H172" s="1"/>
  <c r="H17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144" s="1"/>
  <c r="E145" s="1"/>
  <c r="E146" s="1"/>
  <c r="E147" s="1"/>
  <c r="E148" s="1"/>
  <c r="E149" s="1"/>
  <c r="E150" s="1"/>
  <c r="E151" s="1"/>
  <c r="E152" s="1"/>
  <c r="E153" s="1"/>
  <c r="E154" s="1"/>
  <c r="E155" s="1"/>
  <c r="E156" s="1"/>
  <c r="E157" s="1"/>
  <c r="E158" s="1"/>
  <c r="E159" s="1"/>
  <c r="E160" s="1"/>
  <c r="E161" s="1"/>
  <c r="E162" s="1"/>
  <c r="E163" s="1"/>
  <c r="E164" s="1"/>
  <c r="E165" s="1"/>
  <c r="E166" s="1"/>
  <c r="E167" s="1"/>
  <c r="E168" s="1"/>
  <c r="E169" s="1"/>
  <c r="E170" s="1"/>
  <c r="E171" s="1"/>
  <c r="E172" s="1"/>
  <c r="E17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G7"/>
  <c r="F7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G8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B11" i="11"/>
  <c r="C85"/>
  <c r="G9"/>
  <c r="K86"/>
  <c r="E72"/>
  <c r="D40"/>
  <c r="J65"/>
  <c r="K50"/>
  <c r="G41"/>
  <c r="C65"/>
  <c r="E21"/>
  <c r="E55"/>
  <c r="E19"/>
  <c r="C16"/>
  <c r="I105"/>
  <c r="B75"/>
  <c r="D91"/>
  <c r="J104"/>
  <c r="E81"/>
  <c r="K37"/>
  <c r="E51"/>
  <c r="H72"/>
  <c r="K85"/>
  <c r="C35"/>
  <c r="K84"/>
  <c r="K80"/>
  <c r="H81"/>
  <c r="D28"/>
  <c r="F57"/>
  <c r="J93"/>
  <c r="D58"/>
  <c r="D83"/>
  <c r="J55"/>
  <c r="D97"/>
  <c r="D69"/>
  <c r="E56"/>
  <c r="K24"/>
  <c r="C46"/>
  <c r="J57"/>
  <c r="B24"/>
  <c r="H92"/>
  <c r="J66"/>
  <c r="E6"/>
  <c r="J19"/>
  <c r="I10"/>
  <c r="H90"/>
  <c r="D93"/>
  <c r="H68"/>
  <c r="D20"/>
  <c r="F24"/>
  <c r="C6"/>
  <c r="C40"/>
  <c r="B9"/>
  <c r="I103"/>
  <c r="E9"/>
  <c r="E93"/>
  <c r="H96"/>
  <c r="K48"/>
  <c r="J27"/>
  <c r="J68"/>
  <c r="G37"/>
  <c r="H98"/>
  <c r="F23"/>
  <c r="G24"/>
  <c r="H51"/>
  <c r="F49"/>
  <c r="I88"/>
  <c r="F83"/>
  <c r="J67"/>
  <c r="G60"/>
  <c r="C94"/>
  <c r="H46"/>
  <c r="F62"/>
  <c r="I20"/>
  <c r="H97"/>
  <c r="K65"/>
  <c r="I75"/>
  <c r="C10"/>
  <c r="C73"/>
  <c r="F73"/>
  <c r="H52"/>
  <c r="B15"/>
  <c r="E34"/>
  <c r="C88"/>
  <c r="I17"/>
  <c r="K100"/>
  <c r="C25"/>
  <c r="I81"/>
  <c r="D74"/>
  <c r="J99"/>
  <c r="J105"/>
  <c r="G68"/>
  <c r="G103"/>
  <c r="F91"/>
  <c r="H93"/>
  <c r="E80"/>
  <c r="C19"/>
  <c r="G34"/>
  <c r="J18"/>
  <c r="J102"/>
  <c r="F48"/>
  <c r="G16"/>
  <c r="G20"/>
  <c r="D27"/>
  <c r="G46"/>
  <c r="D90"/>
  <c r="C93"/>
  <c r="D24"/>
  <c r="I60"/>
  <c r="I28"/>
  <c r="F69"/>
  <c r="I56"/>
  <c r="B46"/>
  <c r="H26"/>
  <c r="I27"/>
  <c r="G52"/>
  <c r="D19"/>
  <c r="G61"/>
  <c r="J81"/>
  <c r="J32"/>
  <c r="E105"/>
  <c r="G53"/>
  <c r="K68"/>
  <c r="F66"/>
  <c r="J10"/>
  <c r="J7"/>
  <c r="E89"/>
  <c r="K90"/>
  <c r="H15"/>
  <c r="D55"/>
  <c r="I7"/>
  <c r="H7"/>
  <c r="D39"/>
  <c r="G55"/>
  <c r="I53"/>
  <c r="I93"/>
  <c r="E25"/>
  <c r="J36"/>
  <c r="E87"/>
  <c r="D31"/>
  <c r="E46"/>
  <c r="G26"/>
  <c r="D77"/>
  <c r="H83"/>
  <c r="B1" i="9"/>
  <c r="J100" i="11"/>
  <c r="C61"/>
  <c r="J34"/>
  <c r="E40"/>
  <c r="E65"/>
  <c r="C49"/>
  <c r="D70"/>
  <c r="G65"/>
  <c r="H56"/>
  <c r="J26"/>
  <c r="G66"/>
  <c r="G79"/>
  <c r="G94"/>
  <c r="K14"/>
  <c r="I100"/>
  <c r="H21"/>
  <c r="K20"/>
  <c r="B83"/>
  <c r="J82"/>
  <c r="B91"/>
  <c r="C87"/>
  <c r="I95"/>
  <c r="J46"/>
  <c r="K62"/>
  <c r="G77"/>
  <c r="B41"/>
  <c r="F77"/>
  <c r="H64"/>
  <c r="C70"/>
  <c r="H62"/>
  <c r="D82"/>
  <c r="K94"/>
  <c r="F86"/>
  <c r="F38"/>
  <c r="D86"/>
  <c r="J86"/>
  <c r="E43"/>
  <c r="C54"/>
  <c r="E50"/>
  <c r="B73"/>
  <c r="H86"/>
  <c r="E92"/>
  <c r="E74"/>
  <c r="I71"/>
  <c r="E88"/>
  <c r="I19"/>
  <c r="C23"/>
  <c r="C20"/>
  <c r="K81"/>
  <c r="J77"/>
  <c r="H79"/>
  <c r="B60"/>
  <c r="H89"/>
  <c r="K77"/>
  <c r="F9"/>
  <c r="I34"/>
  <c r="I57"/>
  <c r="G91"/>
  <c r="E97"/>
  <c r="H73"/>
  <c r="K16"/>
  <c r="F99"/>
  <c r="K78"/>
  <c r="C77"/>
  <c r="H61"/>
  <c r="I29"/>
  <c r="I44"/>
  <c r="H91"/>
  <c r="C82"/>
  <c r="F70"/>
  <c r="J49"/>
  <c r="E18"/>
  <c r="K87"/>
  <c r="D13"/>
  <c r="B81"/>
  <c r="H19"/>
  <c r="J63"/>
  <c r="H9"/>
  <c r="C59"/>
  <c r="B90"/>
  <c r="F80"/>
  <c r="K104"/>
  <c r="F94"/>
  <c r="K56"/>
  <c r="C7"/>
  <c r="C37"/>
  <c r="K35"/>
  <c r="G71"/>
  <c r="K26"/>
  <c r="B74"/>
  <c r="K59"/>
  <c r="J74"/>
  <c r="G85"/>
  <c r="F76"/>
  <c r="A1" i="23"/>
  <c r="AB8"/>
  <c r="AB43"/>
  <c r="C43" s="1"/>
  <c r="AB39"/>
  <c r="AB35"/>
  <c r="B43"/>
  <c r="C8"/>
  <c r="C39"/>
  <c r="B39"/>
  <c r="C34" i="11"/>
  <c r="E12"/>
  <c r="F14"/>
  <c r="F36"/>
  <c r="G12"/>
  <c r="C11"/>
  <c r="J11"/>
  <c r="K12"/>
  <c r="C12"/>
  <c r="I12"/>
  <c r="E11"/>
  <c r="I11"/>
  <c r="D12"/>
  <c r="F13"/>
  <c r="E48"/>
  <c r="C91"/>
  <c r="B17"/>
  <c r="I31"/>
  <c r="K75"/>
  <c r="H48"/>
  <c r="E86"/>
  <c r="B7"/>
  <c r="J76"/>
  <c r="K13"/>
  <c r="H63"/>
  <c r="I86"/>
  <c r="E60"/>
  <c r="C100"/>
  <c r="D57"/>
  <c r="H45"/>
  <c r="C52"/>
  <c r="I35"/>
  <c r="K63"/>
  <c r="C47"/>
  <c r="B23"/>
  <c r="C64"/>
  <c r="K98"/>
  <c r="I65"/>
  <c r="D66"/>
  <c r="G78"/>
  <c r="D7"/>
  <c r="I30"/>
  <c r="G32"/>
  <c r="G98"/>
  <c r="F79"/>
  <c r="G67"/>
  <c r="J31"/>
  <c r="H43"/>
  <c r="B31"/>
  <c r="K51"/>
  <c r="B82"/>
  <c r="I84"/>
  <c r="J39"/>
  <c r="H40"/>
  <c r="B10"/>
  <c r="K89"/>
  <c r="I16"/>
  <c r="E68"/>
  <c r="E31"/>
  <c r="J28"/>
  <c r="F103"/>
  <c r="F39"/>
  <c r="B105"/>
  <c r="F97"/>
  <c r="C95"/>
  <c r="H101"/>
  <c r="J103"/>
  <c r="K43"/>
  <c r="B92"/>
  <c r="E7"/>
  <c r="F17"/>
  <c r="F56"/>
  <c r="J30"/>
  <c r="G40"/>
  <c r="F58"/>
  <c r="G80"/>
  <c r="I41"/>
  <c r="H67"/>
  <c r="B76"/>
  <c r="B87"/>
  <c r="D49"/>
  <c r="D37"/>
  <c r="J40"/>
  <c r="F95"/>
  <c r="K76"/>
  <c r="K52"/>
  <c r="K8"/>
  <c r="C105"/>
  <c r="C89"/>
  <c r="I83"/>
  <c r="G56"/>
  <c r="D35"/>
  <c r="B84"/>
  <c r="J91"/>
  <c r="K79"/>
  <c r="K44"/>
  <c r="G43"/>
  <c r="C78"/>
  <c r="C53"/>
  <c r="E99"/>
  <c r="B18"/>
  <c r="B103"/>
  <c r="G49"/>
  <c r="H44"/>
  <c r="E75"/>
  <c r="E39"/>
  <c r="J24"/>
  <c r="G54"/>
  <c r="H47"/>
  <c r="B65"/>
  <c r="I59"/>
  <c r="F37"/>
  <c r="F22"/>
  <c r="B85"/>
  <c r="E20"/>
  <c r="E79"/>
  <c r="H94"/>
  <c r="G92"/>
  <c r="D103"/>
  <c r="I79"/>
  <c r="C8"/>
  <c r="B25"/>
  <c r="G73"/>
  <c r="H25"/>
  <c r="G100"/>
  <c r="C32"/>
  <c r="K46"/>
  <c r="B94"/>
  <c r="I50"/>
  <c r="D63"/>
  <c r="H14"/>
  <c r="B102"/>
  <c r="B69"/>
  <c r="C55"/>
  <c r="D72"/>
  <c r="C41"/>
  <c r="E71"/>
  <c r="D102"/>
  <c r="E23"/>
  <c r="F60"/>
  <c r="F64"/>
  <c r="I70"/>
  <c r="G75"/>
  <c r="H60"/>
  <c r="B99"/>
  <c r="G105"/>
  <c r="K102"/>
  <c r="H84"/>
  <c r="G82"/>
  <c r="I92"/>
  <c r="B98"/>
  <c r="C80"/>
  <c r="E24"/>
  <c r="B21"/>
  <c r="E33"/>
  <c r="F88"/>
  <c r="K88"/>
  <c r="H34"/>
  <c r="D42"/>
  <c r="E77"/>
  <c r="B80"/>
  <c r="E78"/>
  <c r="I64"/>
  <c r="B63"/>
  <c r="I74"/>
  <c r="F102"/>
  <c r="G19"/>
  <c r="F89"/>
  <c r="J59"/>
  <c r="J51"/>
  <c r="D85"/>
  <c r="I46"/>
  <c r="H30"/>
  <c r="B36"/>
  <c r="H41"/>
  <c r="H29"/>
  <c r="C15"/>
  <c r="K47"/>
  <c r="B93"/>
  <c r="D23"/>
  <c r="K69"/>
  <c r="H74"/>
  <c r="K58"/>
  <c r="J94"/>
  <c r="I18"/>
  <c r="G86"/>
  <c r="G28"/>
  <c r="F52"/>
  <c r="H17"/>
  <c r="F53"/>
  <c r="K30"/>
  <c r="F33"/>
  <c r="K95"/>
  <c r="F32"/>
  <c r="G23"/>
  <c r="G39"/>
  <c r="C45"/>
  <c r="H18"/>
  <c r="G70"/>
  <c r="K15"/>
  <c r="F87"/>
  <c r="D96"/>
  <c r="H85"/>
  <c r="F46"/>
  <c r="I87"/>
  <c r="I104"/>
  <c r="I76"/>
  <c r="J54"/>
  <c r="H31"/>
  <c r="B96"/>
  <c r="D60"/>
  <c r="G81"/>
  <c r="K17"/>
  <c r="G42"/>
  <c r="H32"/>
  <c r="I14"/>
  <c r="F19"/>
  <c r="F92"/>
  <c r="F72"/>
  <c r="F25"/>
  <c r="E91"/>
  <c r="F18"/>
  <c r="J23"/>
  <c r="E26"/>
  <c r="G17"/>
  <c r="E36"/>
  <c r="F40"/>
  <c r="H76"/>
  <c r="B67"/>
  <c r="D53"/>
  <c r="C99"/>
  <c r="B95"/>
  <c r="D92"/>
  <c r="B44"/>
  <c r="C24"/>
  <c r="B42"/>
  <c r="B57"/>
  <c r="D99"/>
  <c r="E96"/>
  <c r="J83"/>
  <c r="E30"/>
  <c r="J47"/>
  <c r="E70"/>
  <c r="I37"/>
  <c r="D14"/>
  <c r="D81"/>
  <c r="K27"/>
  <c r="G84"/>
  <c r="I39"/>
  <c r="B37"/>
  <c r="B8"/>
  <c r="D79"/>
  <c r="J33"/>
  <c r="C33"/>
  <c r="H65"/>
  <c r="J70"/>
  <c r="D51"/>
  <c r="B38"/>
  <c r="C39"/>
  <c r="G31"/>
  <c r="E47"/>
  <c r="J79"/>
  <c r="G101"/>
  <c r="E95"/>
  <c r="I32"/>
  <c r="D71"/>
  <c r="J25"/>
  <c r="J35"/>
  <c r="D54"/>
  <c r="I101"/>
  <c r="G8"/>
  <c r="D78"/>
  <c r="F98"/>
  <c r="B47"/>
  <c r="I23"/>
  <c r="I36"/>
  <c r="E61"/>
  <c r="F84"/>
  <c r="J92"/>
  <c r="G50"/>
  <c r="G36"/>
  <c r="K34"/>
  <c r="F43"/>
  <c r="K10"/>
  <c r="K82"/>
  <c r="K54"/>
  <c r="J78"/>
  <c r="I85"/>
  <c r="D10"/>
  <c r="F55"/>
  <c r="I48"/>
  <c r="G74"/>
  <c r="F104"/>
  <c r="G7"/>
  <c r="B32"/>
  <c r="G47"/>
  <c r="B30"/>
  <c r="I51"/>
  <c r="D22"/>
  <c r="F68"/>
  <c r="J90"/>
  <c r="D73"/>
  <c r="J56"/>
  <c r="I43"/>
  <c r="K42"/>
  <c r="E16"/>
  <c r="I62"/>
  <c r="C50"/>
  <c r="K55"/>
  <c r="C18"/>
  <c r="F54"/>
  <c r="H24"/>
  <c r="B45"/>
  <c r="F44"/>
  <c r="J13"/>
  <c r="H54"/>
  <c r="G93"/>
  <c r="I78"/>
  <c r="G44"/>
  <c r="K99"/>
  <c r="I22"/>
  <c r="C75"/>
  <c r="K71"/>
  <c r="B50"/>
  <c r="J17"/>
  <c r="K97"/>
  <c r="F10"/>
  <c r="J97"/>
  <c r="I15"/>
  <c r="K25"/>
  <c r="H27"/>
  <c r="B79"/>
  <c r="J95"/>
  <c r="D34"/>
  <c r="J44"/>
  <c r="G96"/>
  <c r="G88"/>
  <c r="K61"/>
  <c r="E76"/>
  <c r="B89"/>
  <c r="H99"/>
  <c r="C60"/>
  <c r="G33"/>
  <c r="K40"/>
  <c r="C98"/>
  <c r="H100"/>
  <c r="F59"/>
  <c r="I45"/>
  <c r="J45"/>
  <c r="D33"/>
  <c r="K36"/>
  <c r="H66"/>
  <c r="I26"/>
  <c r="F96"/>
  <c r="J69"/>
  <c r="D101"/>
  <c r="K57"/>
  <c r="C9"/>
  <c r="G6"/>
  <c r="F78"/>
  <c r="J85"/>
  <c r="K7"/>
  <c r="G64"/>
  <c r="C38"/>
  <c r="J60"/>
  <c r="K23"/>
  <c r="I90"/>
  <c r="H20"/>
  <c r="K33"/>
  <c r="E85"/>
  <c r="C104"/>
  <c r="I21"/>
  <c r="H22"/>
  <c r="H50"/>
  <c r="I33"/>
  <c r="K96"/>
  <c r="I6"/>
  <c r="D9"/>
  <c r="B56"/>
  <c r="D98"/>
  <c r="H37"/>
  <c r="K31"/>
  <c r="E49"/>
  <c r="G97"/>
  <c r="H103"/>
  <c r="C90"/>
  <c r="D16"/>
  <c r="C17"/>
  <c r="D95"/>
  <c r="B59"/>
  <c r="I73"/>
  <c r="G102"/>
  <c r="I91"/>
  <c r="H39"/>
  <c r="E35"/>
  <c r="F47"/>
  <c r="K101"/>
  <c r="H59"/>
  <c r="J72"/>
  <c r="F30"/>
  <c r="F26"/>
  <c r="B51"/>
  <c r="K105"/>
  <c r="K28"/>
  <c r="K49"/>
  <c r="H28"/>
  <c r="B49"/>
  <c r="C28"/>
  <c r="I8"/>
  <c r="F75"/>
  <c r="C86"/>
  <c r="D80"/>
  <c r="F16"/>
  <c r="E29"/>
  <c r="F101"/>
  <c r="K9"/>
  <c r="E41"/>
  <c r="C71"/>
  <c r="D21"/>
  <c r="C56"/>
  <c r="H80"/>
  <c r="D65"/>
  <c r="C76"/>
  <c r="D32"/>
  <c r="E57"/>
  <c r="D76"/>
  <c r="C27"/>
  <c r="B64"/>
  <c r="J84"/>
  <c r="C81"/>
  <c r="E104"/>
  <c r="G69"/>
  <c r="F28"/>
  <c r="I58"/>
  <c r="D6"/>
  <c r="E58"/>
  <c r="F65"/>
  <c r="J88"/>
  <c r="F90"/>
  <c r="G89"/>
  <c r="C84"/>
  <c r="I99"/>
  <c r="E83"/>
  <c r="C63"/>
  <c r="K83"/>
  <c r="J16"/>
  <c r="C44"/>
  <c r="C102"/>
  <c r="B77"/>
  <c r="F41"/>
  <c r="K21"/>
  <c r="G27"/>
  <c r="F51"/>
  <c r="J71"/>
  <c r="D38"/>
  <c r="B34"/>
  <c r="J43"/>
  <c r="I80"/>
  <c r="C66"/>
  <c r="E66"/>
  <c r="F74"/>
  <c r="C96"/>
  <c r="J61"/>
  <c r="J6"/>
  <c r="I97"/>
  <c r="E73"/>
  <c r="C67"/>
  <c r="D59"/>
  <c r="D8"/>
  <c r="D45"/>
  <c r="C83"/>
  <c r="G51"/>
  <c r="E10"/>
  <c r="D89"/>
  <c r="G13"/>
  <c r="J98"/>
  <c r="I40"/>
  <c r="I54"/>
  <c r="D94"/>
  <c r="G90"/>
  <c r="J52"/>
  <c r="B100"/>
  <c r="G30"/>
  <c r="J64"/>
  <c r="F71"/>
  <c r="E82"/>
  <c r="E44"/>
  <c r="B78"/>
  <c r="G99"/>
  <c r="F15"/>
  <c r="J8"/>
  <c r="D87"/>
  <c r="G48"/>
  <c r="F63"/>
  <c r="F42"/>
  <c r="K92"/>
  <c r="K74"/>
  <c r="I77"/>
  <c r="D48"/>
  <c r="G95"/>
  <c r="B19"/>
  <c r="C51"/>
  <c r="J80"/>
  <c r="K60"/>
  <c r="F20"/>
  <c r="B27"/>
  <c r="B28"/>
  <c r="D62"/>
  <c r="K39"/>
  <c r="G22"/>
  <c r="H8"/>
  <c r="G35"/>
  <c r="D52"/>
  <c r="G59"/>
  <c r="B13"/>
  <c r="B29"/>
  <c r="K41"/>
  <c r="B6"/>
  <c r="H70"/>
  <c r="D47"/>
  <c r="B22"/>
  <c r="C57"/>
  <c r="G63"/>
  <c r="J48"/>
  <c r="C26"/>
  <c r="B86"/>
  <c r="C14"/>
  <c r="H42"/>
  <c r="D17"/>
  <c r="H57"/>
  <c r="H105"/>
  <c r="D44"/>
  <c r="H58"/>
  <c r="E64"/>
  <c r="J96"/>
  <c r="C30"/>
  <c r="H33"/>
  <c r="E63"/>
  <c r="J37"/>
  <c r="F45"/>
  <c r="D68"/>
  <c r="D41"/>
  <c r="J14"/>
  <c r="J62"/>
  <c r="B104"/>
  <c r="I38"/>
  <c r="G62"/>
  <c r="B54"/>
  <c r="D56"/>
  <c r="E59"/>
  <c r="K91"/>
  <c r="J75"/>
  <c r="E84"/>
  <c r="H75"/>
  <c r="J20"/>
  <c r="J58"/>
  <c r="D30"/>
  <c r="B62"/>
  <c r="F7"/>
  <c r="B26"/>
  <c r="H23"/>
  <c r="I67"/>
  <c r="H88"/>
  <c r="G10"/>
  <c r="D36"/>
  <c r="F81"/>
  <c r="H49"/>
  <c r="D46"/>
  <c r="F6"/>
  <c r="F8"/>
  <c r="C29"/>
  <c r="G21"/>
  <c r="D64"/>
  <c r="I96"/>
  <c r="I98"/>
  <c r="C42"/>
  <c r="E8"/>
  <c r="G15"/>
  <c r="D88"/>
  <c r="K38"/>
  <c r="J42"/>
  <c r="E102"/>
  <c r="H71"/>
  <c r="E17"/>
  <c r="I69"/>
  <c r="C97"/>
  <c r="B71"/>
  <c r="I25"/>
  <c r="K103"/>
  <c r="B14"/>
  <c r="E100"/>
  <c r="H35"/>
  <c r="K72"/>
  <c r="D61"/>
  <c r="H38"/>
  <c r="E38"/>
  <c r="K19"/>
  <c r="C58"/>
  <c r="H10"/>
  <c r="I94"/>
  <c r="C69"/>
  <c r="H77"/>
  <c r="F105"/>
  <c r="C13"/>
  <c r="H55"/>
  <c r="G18"/>
  <c r="J38"/>
  <c r="G83"/>
  <c r="E27"/>
  <c r="G45"/>
  <c r="F50"/>
  <c r="H104"/>
  <c r="B48"/>
  <c r="E28"/>
  <c r="D43"/>
  <c r="B72"/>
  <c r="E103"/>
  <c r="E37"/>
  <c r="F67"/>
  <c r="B70"/>
  <c r="I68"/>
  <c r="F29"/>
  <c r="G29"/>
  <c r="B53"/>
  <c r="J21"/>
  <c r="C62"/>
  <c r="H78"/>
  <c r="J53"/>
  <c r="I24"/>
  <c r="B55"/>
  <c r="E45"/>
  <c r="I9"/>
  <c r="G104"/>
  <c r="C36"/>
  <c r="K73"/>
  <c r="K53"/>
  <c r="J87"/>
  <c r="I52"/>
  <c r="I82"/>
  <c r="J29"/>
  <c r="B52"/>
  <c r="B39"/>
  <c r="B101"/>
  <c r="K18"/>
  <c r="F21"/>
  <c r="B68"/>
  <c r="D29"/>
  <c r="I102"/>
  <c r="E42"/>
  <c r="C31"/>
  <c r="G25"/>
  <c r="K93"/>
  <c r="H13"/>
  <c r="D18"/>
  <c r="F85"/>
  <c r="K29"/>
  <c r="I42"/>
  <c r="I55"/>
  <c r="D75"/>
  <c r="C68"/>
  <c r="J101"/>
  <c r="K6"/>
  <c r="D50"/>
  <c r="C72"/>
  <c r="G76"/>
  <c r="J73"/>
  <c r="E69"/>
  <c r="B66"/>
  <c r="B40"/>
  <c r="K64"/>
  <c r="C74"/>
  <c r="I49"/>
  <c r="B97"/>
  <c r="G57"/>
  <c r="C79"/>
  <c r="D26"/>
  <c r="G14"/>
  <c r="H53"/>
  <c r="I72"/>
  <c r="J41"/>
  <c r="E98"/>
  <c r="J50"/>
  <c r="B20"/>
  <c r="G87"/>
  <c r="H36"/>
  <c r="I61"/>
  <c r="B61"/>
  <c r="B43"/>
  <c r="H95"/>
  <c r="E15"/>
  <c r="K32"/>
  <c r="G72"/>
  <c r="E62"/>
  <c r="C103"/>
  <c r="D84"/>
  <c r="C101"/>
  <c r="J15"/>
  <c r="J22"/>
  <c r="E52"/>
  <c r="G38"/>
  <c r="C22"/>
  <c r="F34"/>
  <c r="K67"/>
  <c r="E94"/>
  <c r="F61"/>
  <c r="E54"/>
  <c r="D67"/>
  <c r="E53"/>
  <c r="H69"/>
  <c r="F82"/>
  <c r="D100"/>
  <c r="K70"/>
  <c r="F31"/>
  <c r="G58"/>
  <c r="I47"/>
  <c r="F27"/>
  <c r="K45"/>
  <c r="D105"/>
  <c r="E32"/>
  <c r="F93"/>
  <c r="I66"/>
  <c r="C21"/>
  <c r="E90"/>
  <c r="K22"/>
  <c r="D104"/>
  <c r="E22"/>
  <c r="I63"/>
  <c r="B16"/>
  <c r="H6"/>
  <c r="I13"/>
  <c r="C48"/>
  <c r="J9"/>
  <c r="B88"/>
  <c r="H82"/>
  <c r="D15"/>
  <c r="H87"/>
  <c r="E67"/>
  <c r="F100"/>
  <c r="K66"/>
  <c r="C43"/>
  <c r="B58"/>
  <c r="I89"/>
  <c r="B33"/>
  <c r="H102"/>
  <c r="E13"/>
  <c r="C92"/>
  <c r="B12"/>
  <c r="H11"/>
  <c r="D11"/>
  <c r="E14"/>
  <c r="F12"/>
  <c r="Q48" i="23" l="1"/>
  <c r="L48"/>
  <c r="AB27"/>
  <c r="AA13"/>
  <c r="S48"/>
  <c r="P48"/>
  <c r="AA8"/>
  <c r="M48"/>
  <c r="AB13"/>
  <c r="C13" s="1"/>
  <c r="C27" s="1"/>
  <c r="F11" i="11"/>
  <c r="K11"/>
  <c r="H12"/>
  <c r="F35"/>
  <c r="D25"/>
  <c r="B35"/>
  <c r="H16"/>
  <c r="J89"/>
  <c r="E101"/>
  <c r="B8" i="23"/>
  <c r="G11" i="11"/>
  <c r="D64" i="12"/>
  <c r="H8" i="23"/>
  <c r="AA37"/>
  <c r="AA27"/>
  <c r="AA48" l="1"/>
  <c r="AB48"/>
  <c r="C31"/>
  <c r="C35" s="1"/>
  <c r="H9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8" s="1"/>
  <c r="H49" s="1"/>
  <c r="G8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8" s="1"/>
  <c r="G49" s="1"/>
  <c r="B10"/>
  <c r="C48" l="1"/>
  <c r="C1" s="1"/>
  <c r="B11"/>
  <c r="B12" l="1"/>
  <c r="B13" s="1"/>
  <c r="B14" l="1"/>
  <c r="B15" s="1"/>
  <c r="B16" s="1"/>
  <c r="B17" s="1"/>
  <c r="B18" s="1"/>
  <c r="B19" s="1"/>
  <c r="B22" l="1"/>
  <c r="B27" l="1"/>
  <c r="B28" s="1"/>
  <c r="B31" s="1"/>
  <c r="B32" s="1"/>
  <c r="B33" s="1"/>
  <c r="B35" s="1"/>
  <c r="B36" s="1"/>
  <c r="B48" s="1"/>
  <c r="B1" s="1"/>
</calcChain>
</file>

<file path=xl/comments1.xml><?xml version="1.0" encoding="utf-8"?>
<comments xmlns="http://schemas.openxmlformats.org/spreadsheetml/2006/main">
  <authors>
    <author>Administrator</author>
  </authors>
  <commentList>
    <comment ref="L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Unesite naziv DBK u obrascu 2-tekući izdaci
</t>
        </r>
      </text>
    </comment>
    <comment ref="T2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u obrascu 2-tekući izdaci
</t>
        </r>
      </text>
    </comment>
    <comment ref="L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naziv u obrascu 2-tekući izdaci
</t>
        </r>
      </text>
    </comment>
    <comment ref="T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Upisati šifru u obrascu 2-tekući izdaci
</t>
        </r>
      </text>
    </comment>
  </commentList>
</comments>
</file>

<file path=xl/sharedStrings.xml><?xml version="1.0" encoding="utf-8"?>
<sst xmlns="http://schemas.openxmlformats.org/spreadsheetml/2006/main" count="363" uniqueCount="106">
  <si>
    <t>Назив функције:</t>
  </si>
  <si>
    <t>Конто</t>
  </si>
  <si>
    <t>Опис</t>
  </si>
  <si>
    <t>Донације од иностраних земаља</t>
  </si>
  <si>
    <t>Донације од међународних организација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</si>
  <si>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</si>
  <si>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</si>
  <si>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</si>
  <si>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</si>
  <si>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УКУПНО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</si>
  <si>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</si>
  <si>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</si>
  <si>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</si>
  <si>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</si>
  <si>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</si>
  <si>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</si>
  <si>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</si>
  <si>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</si>
  <si>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</si>
  <si>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</si>
  <si>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</si>
  <si>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</si>
  <si>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</si>
  <si>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</si>
  <si>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</si>
  <si>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</si>
  <si>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</si>
  <si>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</si>
  <si>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</si>
  <si>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</si>
  <si>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</si>
  <si>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</si>
  <si>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</si>
  <si>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</si>
  <si>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</si>
  <si>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</si>
  <si>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</si>
  <si>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</si>
  <si>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</si>
  <si>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</si>
  <si>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</si>
  <si>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</si>
  <si>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</si>
  <si>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</si>
  <si>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</si>
  <si>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</si>
  <si>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</si>
  <si>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</si>
  <si>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</si>
  <si>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</si>
  <si>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</si>
  <si>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</si>
  <si>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</si>
  <si>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</si>
  <si>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УКУПНО:</t>
  </si>
  <si>
    <t>Ass-2005</t>
  </si>
  <si>
    <t>R.br.</t>
  </si>
  <si>
    <t>Раздео</t>
  </si>
  <si>
    <t>Глава</t>
  </si>
  <si>
    <t>Функција</t>
  </si>
  <si>
    <t>OrgId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</si>
  <si>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</si>
  <si>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</si>
  <si>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</si>
  <si>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</si>
  <si>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14</t>
  </si>
  <si>
    <t>15</t>
  </si>
  <si>
    <t>16</t>
  </si>
  <si>
    <t>Prioritet</t>
  </si>
  <si>
    <t>Сопствени приходи буџетских корисника</t>
  </si>
  <si>
    <t>max</t>
  </si>
  <si>
    <t xml:space="preserve"> - za tekuće izdatke</t>
  </si>
  <si>
    <t xml:space="preserve"> - za osn.sr.</t>
  </si>
  <si>
    <t xml:space="preserve"> - dop.sr.</t>
  </si>
  <si>
    <t>uneti ove kolone u obrasce zahteva i sve skraćene izvode - u bazu</t>
  </si>
  <si>
    <t>Red-skr</t>
  </si>
  <si>
    <t>Vrsta zahteva</t>
  </si>
  <si>
    <t>izvor</t>
  </si>
  <si>
    <t>iznos</t>
  </si>
  <si>
    <t>4-16</t>
  </si>
  <si>
    <t>Svega                   4-16</t>
  </si>
  <si>
    <t>Grand Total</t>
  </si>
  <si>
    <t>(All)</t>
  </si>
  <si>
    <t>Sum of iznos</t>
  </si>
  <si>
    <t>Orgid</t>
  </si>
  <si>
    <t>razdeo</t>
  </si>
  <si>
    <t>naziv</t>
  </si>
  <si>
    <t>АГЕНЦИЈА ЗА РАЗВОЈ ИНФРАСТРУКТУРЕ ЛОКАЛНЕ САМОУПРАВЕ</t>
  </si>
  <si>
    <t>PROMENE</t>
  </si>
  <si>
    <t>СЛУЖБА ЗА ЉУДСКА И МАЊИНСКА ПРАВА</t>
  </si>
  <si>
    <t>КАНЦЕЛАРИЈА ЗА НАЦИОНАЛНИ ИНВЕСТИЦИОНИ ПЛАН</t>
  </si>
  <si>
    <t>УПРАВА ЗА ПОЉОПРИВРЕДНО ЗЕМЉИШТЕ</t>
  </si>
  <si>
    <t>.</t>
  </si>
  <si>
    <t>Шифра ДБК</t>
  </si>
  <si>
    <t>Шифра функције</t>
  </si>
  <si>
    <t>551</t>
  </si>
  <si>
    <t>Нефинансијска имовина која се финансира из средстава за реализацију Националног инвестиционог плана</t>
  </si>
  <si>
    <t>5511</t>
  </si>
  <si>
    <t>високо образовање</t>
  </si>
  <si>
    <t>Назив  буџетског корисника:</t>
  </si>
  <si>
    <t xml:space="preserve">Приходи из буџета </t>
  </si>
  <si>
    <t xml:space="preserve"> УНИВЕРЗИТЕТ У БЕОГРАДУ ШУМАРСКИ ФАКУЛТЕТ</t>
  </si>
  <si>
    <t xml:space="preserve"> ТАБЕЛА ОСНОВНИХ СР.</t>
  </si>
  <si>
    <t>Донације из земље</t>
  </si>
  <si>
    <t>Донације од невладиних организација и појединаца</t>
  </si>
  <si>
    <t xml:space="preserve">Захтев за основна средства у 2016. години </t>
  </si>
</sst>
</file>

<file path=xl/styles.xml><?xml version="1.0" encoding="utf-8"?>
<styleSheet xmlns="http://schemas.openxmlformats.org/spreadsheetml/2006/main">
  <numFmts count="1">
    <numFmt numFmtId="164" formatCode="#,##0;;"/>
  </numFmts>
  <fonts count="18">
    <font>
      <sz val="10"/>
      <name val="Arial"/>
      <charset val="238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</font>
    <font>
      <sz val="8"/>
      <name val="Arial"/>
      <charset val="238"/>
    </font>
    <font>
      <b/>
      <sz val="14"/>
      <name val="Arial"/>
      <family val="2"/>
      <charset val="238"/>
    </font>
    <font>
      <sz val="11"/>
      <color rgb="FF9C65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9" borderId="0" applyNumberFormat="0" applyBorder="0" applyAlignment="0" applyProtection="0"/>
  </cellStyleXfs>
  <cellXfs count="126">
    <xf numFmtId="0" fontId="0" fillId="0" borderId="0" xfId="0"/>
    <xf numFmtId="0" fontId="2" fillId="0" borderId="0" xfId="0" applyFont="1" applyAlignment="1" applyProtection="1">
      <alignment wrapText="1"/>
    </xf>
    <xf numFmtId="49" fontId="2" fillId="0" borderId="0" xfId="0" applyNumberFormat="1" applyFont="1" applyFill="1" applyBorder="1" applyAlignment="1" applyProtection="1">
      <alignment wrapText="1"/>
    </xf>
    <xf numFmtId="0" fontId="0" fillId="0" borderId="0" xfId="0" applyAlignment="1">
      <alignment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164" fontId="3" fillId="2" borderId="5" xfId="0" applyNumberFormat="1" applyFont="1" applyFill="1" applyBorder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49" fontId="2" fillId="0" borderId="8" xfId="0" applyNumberFormat="1" applyFont="1" applyBorder="1" applyAlignment="1" applyProtection="1">
      <alignment horizontal="right" vertical="top" wrapText="1"/>
    </xf>
    <xf numFmtId="49" fontId="2" fillId="0" borderId="5" xfId="0" applyNumberFormat="1" applyFont="1" applyBorder="1" applyAlignment="1" applyProtection="1">
      <alignment vertical="top" wrapText="1"/>
    </xf>
    <xf numFmtId="3" fontId="2" fillId="0" borderId="5" xfId="0" applyNumberFormat="1" applyFont="1" applyBorder="1" applyAlignment="1" applyProtection="1">
      <alignment vertical="top" wrapText="1"/>
      <protection locked="0"/>
    </xf>
    <xf numFmtId="49" fontId="2" fillId="0" borderId="9" xfId="0" applyNumberFormat="1" applyFont="1" applyBorder="1" applyAlignment="1" applyProtection="1">
      <alignment horizontal="right" vertical="top" wrapText="1"/>
    </xf>
    <xf numFmtId="49" fontId="2" fillId="0" borderId="10" xfId="0" applyNumberFormat="1" applyFont="1" applyBorder="1" applyAlignment="1" applyProtection="1">
      <alignment vertical="top" wrapText="1"/>
    </xf>
    <xf numFmtId="49" fontId="2" fillId="0" borderId="0" xfId="0" applyNumberFormat="1" applyFont="1" applyAlignment="1" applyProtection="1">
      <alignment vertical="top" wrapText="1"/>
    </xf>
    <xf numFmtId="4" fontId="2" fillId="0" borderId="0" xfId="0" applyNumberFormat="1" applyFont="1" applyAlignment="1" applyProtection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0" fillId="0" borderId="0" xfId="0" applyAlignment="1">
      <alignment vertical="center"/>
    </xf>
    <xf numFmtId="49" fontId="3" fillId="3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" fontId="2" fillId="0" borderId="8" xfId="0" applyNumberFormat="1" applyFont="1" applyBorder="1" applyAlignment="1" applyProtection="1">
      <alignment horizontal="right" vertical="top" wrapText="1"/>
    </xf>
    <xf numFmtId="1" fontId="0" fillId="0" borderId="0" xfId="0" applyNumberFormat="1"/>
    <xf numFmtId="0" fontId="0" fillId="0" borderId="0" xfId="0" applyFill="1" applyAlignment="1" applyProtection="1">
      <alignment vertical="center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5" xfId="0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5" borderId="0" xfId="0" applyFont="1" applyFill="1"/>
    <xf numFmtId="0" fontId="0" fillId="5" borderId="0" xfId="0" applyFill="1"/>
    <xf numFmtId="0" fontId="7" fillId="3" borderId="0" xfId="0" applyFont="1" applyFill="1"/>
    <xf numFmtId="49" fontId="3" fillId="5" borderId="14" xfId="0" applyNumberFormat="1" applyFont="1" applyFill="1" applyBorder="1" applyAlignment="1" applyProtection="1">
      <alignment horizontal="center" vertical="center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</xf>
    <xf numFmtId="49" fontId="3" fillId="0" borderId="18" xfId="0" applyNumberFormat="1" applyFont="1" applyFill="1" applyBorder="1" applyAlignment="1" applyProtection="1">
      <alignment horizontal="center" vertical="top" wrapText="1"/>
    </xf>
    <xf numFmtId="49" fontId="3" fillId="0" borderId="19" xfId="0" applyNumberFormat="1" applyFont="1" applyFill="1" applyBorder="1" applyAlignment="1" applyProtection="1">
      <alignment horizontal="center" vertical="top" wrapText="1"/>
    </xf>
    <xf numFmtId="1" fontId="3" fillId="0" borderId="0" xfId="0" applyNumberFormat="1" applyFont="1" applyFill="1" applyBorder="1" applyAlignment="1" applyProtection="1">
      <alignment horizontal="center" vertical="top" wrapText="1"/>
    </xf>
    <xf numFmtId="3" fontId="0" fillId="0" borderId="0" xfId="0" applyNumberFormat="1"/>
    <xf numFmtId="1" fontId="0" fillId="0" borderId="0" xfId="0" applyNumberFormat="1" applyAlignment="1">
      <alignment horizontal="center"/>
    </xf>
    <xf numFmtId="49" fontId="3" fillId="6" borderId="8" xfId="0" applyNumberFormat="1" applyFont="1" applyFill="1" applyBorder="1" applyAlignment="1" applyProtection="1">
      <alignment vertical="top" wrapText="1"/>
    </xf>
    <xf numFmtId="49" fontId="3" fillId="6" borderId="5" xfId="0" applyNumberFormat="1" applyFont="1" applyFill="1" applyBorder="1" applyAlignment="1" applyProtection="1">
      <alignment vertical="top" wrapText="1"/>
    </xf>
    <xf numFmtId="1" fontId="3" fillId="6" borderId="8" xfId="0" applyNumberFormat="1" applyFont="1" applyFill="1" applyBorder="1" applyAlignment="1" applyProtection="1">
      <alignment horizontal="left" vertical="top" wrapText="1"/>
    </xf>
    <xf numFmtId="3" fontId="2" fillId="0" borderId="0" xfId="0" applyNumberFormat="1" applyFont="1" applyAlignment="1" applyProtection="1">
      <alignment vertical="top" wrapText="1"/>
    </xf>
    <xf numFmtId="49" fontId="3" fillId="7" borderId="8" xfId="0" applyNumberFormat="1" applyFont="1" applyFill="1" applyBorder="1" applyAlignment="1" applyProtection="1">
      <alignment vertical="top" wrapText="1"/>
    </xf>
    <xf numFmtId="49" fontId="3" fillId="7" borderId="5" xfId="0" applyNumberFormat="1" applyFont="1" applyFill="1" applyBorder="1" applyAlignment="1" applyProtection="1">
      <alignment vertical="top" wrapText="1"/>
    </xf>
    <xf numFmtId="1" fontId="3" fillId="0" borderId="0" xfId="0" quotePrefix="1" applyNumberFormat="1" applyFont="1" applyFill="1" applyBorder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top" wrapText="1"/>
    </xf>
    <xf numFmtId="49" fontId="3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5" xfId="0" applyNumberFormat="1" applyBorder="1"/>
    <xf numFmtId="0" fontId="0" fillId="0" borderId="27" xfId="0" applyNumberFormat="1" applyBorder="1"/>
    <xf numFmtId="0" fontId="0" fillId="0" borderId="28" xfId="0" applyNumberFormat="1" applyBorder="1"/>
    <xf numFmtId="0" fontId="0" fillId="0" borderId="28" xfId="0" pivotButton="1" applyBorder="1"/>
    <xf numFmtId="0" fontId="0" fillId="0" borderId="28" xfId="0" applyBorder="1"/>
    <xf numFmtId="0" fontId="0" fillId="0" borderId="29" xfId="0" applyBorder="1"/>
    <xf numFmtId="49" fontId="3" fillId="5" borderId="8" xfId="0" applyNumberFormat="1" applyFont="1" applyFill="1" applyBorder="1" applyAlignment="1" applyProtection="1">
      <alignment horizontal="center" vertical="center" wrapText="1"/>
    </xf>
    <xf numFmtId="49" fontId="3" fillId="3" borderId="8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0" fontId="0" fillId="0" borderId="30" xfId="0" applyBorder="1"/>
    <xf numFmtId="49" fontId="3" fillId="0" borderId="31" xfId="0" applyNumberFormat="1" applyFont="1" applyFill="1" applyBorder="1" applyAlignment="1" applyProtection="1">
      <alignment horizontal="center" vertical="top" wrapText="1"/>
    </xf>
    <xf numFmtId="49" fontId="3" fillId="0" borderId="32" xfId="0" applyNumberFormat="1" applyFont="1" applyFill="1" applyBorder="1" applyAlignment="1" applyProtection="1">
      <alignment horizontal="center" vertical="top" wrapText="1"/>
    </xf>
    <xf numFmtId="49" fontId="3" fillId="7" borderId="1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right"/>
    </xf>
    <xf numFmtId="14" fontId="0" fillId="0" borderId="0" xfId="0" applyNumberFormat="1"/>
    <xf numFmtId="0" fontId="8" fillId="0" borderId="0" xfId="0" applyFont="1"/>
    <xf numFmtId="1" fontId="6" fillId="8" borderId="0" xfId="0" applyNumberFormat="1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0" fontId="9" fillId="8" borderId="0" xfId="0" applyFont="1" applyFill="1" applyAlignment="1">
      <alignment horizontal="left" vertical="top" wrapText="1"/>
    </xf>
    <xf numFmtId="0" fontId="6" fillId="8" borderId="0" xfId="0" applyFont="1" applyFill="1" applyAlignment="1">
      <alignment horizontal="center" vertical="top"/>
    </xf>
    <xf numFmtId="0" fontId="10" fillId="0" borderId="0" xfId="0" applyFont="1"/>
    <xf numFmtId="0" fontId="9" fillId="0" borderId="33" xfId="0" applyFont="1" applyBorder="1"/>
    <xf numFmtId="49" fontId="3" fillId="6" borderId="18" xfId="0" applyNumberFormat="1" applyFont="1" applyFill="1" applyBorder="1" applyAlignment="1" applyProtection="1">
      <alignment vertical="top" wrapText="1"/>
    </xf>
    <xf numFmtId="3" fontId="3" fillId="6" borderId="18" xfId="0" applyNumberFormat="1" applyFont="1" applyFill="1" applyBorder="1" applyAlignment="1" applyProtection="1">
      <alignment vertical="top" wrapText="1"/>
    </xf>
    <xf numFmtId="49" fontId="2" fillId="0" borderId="6" xfId="0" applyNumberFormat="1" applyFont="1" applyFill="1" applyBorder="1" applyAlignment="1" applyProtection="1">
      <alignment vertical="top" wrapText="1"/>
    </xf>
    <xf numFmtId="1" fontId="14" fillId="0" borderId="0" xfId="0" applyNumberFormat="1" applyFont="1" applyFill="1" applyAlignment="1" applyProtection="1">
      <alignment horizontal="right" wrapText="1"/>
    </xf>
    <xf numFmtId="49" fontId="2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49" fontId="3" fillId="0" borderId="16" xfId="0" applyNumberFormat="1" applyFont="1" applyFill="1" applyBorder="1" applyAlignment="1" applyProtection="1">
      <alignment horizontal="center" vertical="center" wrapText="1"/>
    </xf>
    <xf numFmtId="0" fontId="2" fillId="10" borderId="0" xfId="0" applyFont="1" applyFill="1" applyAlignment="1" applyProtection="1">
      <alignment wrapText="1"/>
    </xf>
    <xf numFmtId="0" fontId="0" fillId="10" borderId="0" xfId="0" applyFill="1"/>
    <xf numFmtId="0" fontId="2" fillId="10" borderId="0" xfId="0" applyFont="1" applyFill="1" applyAlignment="1" applyProtection="1">
      <alignment vertical="top" wrapText="1"/>
    </xf>
    <xf numFmtId="1" fontId="0" fillId="10" borderId="0" xfId="0" applyNumberFormat="1" applyFill="1" applyAlignment="1">
      <alignment horizontal="right"/>
    </xf>
    <xf numFmtId="1" fontId="0" fillId="10" borderId="0" xfId="0" applyNumberFormat="1" applyFill="1"/>
    <xf numFmtId="0" fontId="0" fillId="10" borderId="0" xfId="0" applyFill="1" applyAlignment="1">
      <alignment horizontal="right"/>
    </xf>
    <xf numFmtId="0" fontId="17" fillId="10" borderId="0" xfId="1" applyFill="1" applyAlignment="1">
      <alignment horizontal="center"/>
    </xf>
    <xf numFmtId="49" fontId="3" fillId="10" borderId="8" xfId="0" applyNumberFormat="1" applyFont="1" applyFill="1" applyBorder="1" applyAlignment="1" applyProtection="1">
      <alignment vertical="top" wrapText="1"/>
    </xf>
    <xf numFmtId="49" fontId="3" fillId="10" borderId="5" xfId="0" applyNumberFormat="1" applyFont="1" applyFill="1" applyBorder="1" applyAlignment="1" applyProtection="1">
      <alignment vertical="top" wrapText="1"/>
    </xf>
    <xf numFmtId="164" fontId="3" fillId="10" borderId="5" xfId="0" applyNumberFormat="1" applyFont="1" applyFill="1" applyBorder="1" applyAlignment="1" applyProtection="1">
      <alignment vertical="top" wrapText="1"/>
    </xf>
    <xf numFmtId="49" fontId="2" fillId="10" borderId="11" xfId="0" applyNumberFormat="1" applyFont="1" applyFill="1" applyBorder="1" applyAlignment="1" applyProtection="1">
      <alignment vertical="center" wrapText="1"/>
    </xf>
    <xf numFmtId="49" fontId="3" fillId="10" borderId="12" xfId="0" applyNumberFormat="1" applyFont="1" applyFill="1" applyBorder="1" applyAlignment="1" applyProtection="1">
      <alignment horizontal="right" vertical="center" wrapText="1"/>
    </xf>
    <xf numFmtId="164" fontId="3" fillId="10" borderId="13" xfId="0" applyNumberFormat="1" applyFont="1" applyFill="1" applyBorder="1" applyAlignment="1" applyProtection="1">
      <alignment vertical="center" wrapText="1"/>
    </xf>
    <xf numFmtId="0" fontId="2" fillId="10" borderId="0" xfId="0" applyFont="1" applyFill="1" applyAlignment="1" applyProtection="1">
      <alignment vertical="center" wrapText="1"/>
    </xf>
    <xf numFmtId="0" fontId="0" fillId="10" borderId="0" xfId="0" applyFill="1" applyAlignment="1">
      <alignment wrapText="1"/>
    </xf>
    <xf numFmtId="49" fontId="2" fillId="10" borderId="0" xfId="0" applyNumberFormat="1" applyFont="1" applyFill="1" applyBorder="1" applyAlignment="1" applyProtection="1">
      <alignment wrapText="1"/>
    </xf>
    <xf numFmtId="0" fontId="9" fillId="10" borderId="7" xfId="0" applyFont="1" applyFill="1" applyBorder="1"/>
    <xf numFmtId="1" fontId="14" fillId="10" borderId="7" xfId="0" applyNumberFormat="1" applyFont="1" applyFill="1" applyBorder="1" applyAlignment="1" applyProtection="1">
      <alignment horizontal="right" wrapText="1"/>
    </xf>
    <xf numFmtId="0" fontId="0" fillId="10" borderId="0" xfId="0" applyFill="1" applyAlignment="1" applyProtection="1">
      <alignment vertical="center"/>
    </xf>
    <xf numFmtId="1" fontId="3" fillId="10" borderId="8" xfId="0" applyNumberFormat="1" applyFont="1" applyFill="1" applyBorder="1" applyAlignment="1" applyProtection="1">
      <alignment horizontal="left" vertical="top" wrapText="1"/>
    </xf>
    <xf numFmtId="0" fontId="3" fillId="0" borderId="17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3" fillId="0" borderId="33" xfId="0" applyNumberFormat="1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shrinkToFit="1"/>
    </xf>
    <xf numFmtId="49" fontId="16" fillId="0" borderId="30" xfId="0" applyNumberFormat="1" applyFont="1" applyFill="1" applyBorder="1" applyAlignment="1" applyProtection="1">
      <alignment horizontal="center" wrapText="1"/>
    </xf>
    <xf numFmtId="0" fontId="0" fillId="0" borderId="30" xfId="0" applyBorder="1" applyAlignment="1">
      <alignment wrapText="1"/>
    </xf>
    <xf numFmtId="49" fontId="5" fillId="10" borderId="7" xfId="0" applyNumberFormat="1" applyFont="1" applyFill="1" applyBorder="1" applyAlignment="1" applyProtection="1">
      <alignment wrapText="1"/>
    </xf>
    <xf numFmtId="0" fontId="11" fillId="10" borderId="0" xfId="0" applyFont="1" applyFill="1" applyBorder="1" applyAlignment="1" applyProtection="1">
      <alignment horizontal="left" shrinkToFit="1"/>
    </xf>
    <xf numFmtId="49" fontId="2" fillId="0" borderId="0" xfId="0" applyNumberFormat="1" applyFont="1" applyFill="1" applyBorder="1" applyAlignment="1" applyProtection="1">
      <alignment horizontal="center" wrapText="1"/>
    </xf>
    <xf numFmtId="49" fontId="16" fillId="0" borderId="0" xfId="0" applyNumberFormat="1" applyFont="1" applyFill="1" applyBorder="1" applyAlignment="1" applyProtection="1">
      <alignment horizontal="center" wrapText="1"/>
    </xf>
  </cellXfs>
  <cellStyles count="2">
    <cellStyle name="Neutral" xfId="1" builtinId="28"/>
    <cellStyle name="Normal" xfId="0" builtinId="0"/>
  </cellStyles>
  <dxfs count="1"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\2009\plan\BUD&#381;ET\prazne%20tabele\probni\10500\T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%20(3)\1-zarad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\BUD&#381;ET%20REP\value-2009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New%20Folder%20(3)\2-Tekuci%20izdac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BIRNA za sve funkcije"/>
      <sheetName val="1"/>
      <sheetName val="2"/>
      <sheetName val="3"/>
      <sheetName val="4"/>
      <sheetName val="5"/>
    </sheetNames>
    <sheetDataSet>
      <sheetData sheetId="0" refreshError="1">
        <row r="1">
          <cell r="A1">
            <v>191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šifre"/>
      <sheetName val="Sheet3"/>
    </sheetNames>
    <sheetDataSet>
      <sheetData sheetId="0" refreshError="1"/>
      <sheetData sheetId="1" refreshError="1">
        <row r="5">
          <cell r="A5">
            <v>20100</v>
          </cell>
          <cell r="B5">
            <v>1</v>
          </cell>
          <cell r="C5" t="str">
            <v>НАРОДНА СКУПШТИНА</v>
          </cell>
          <cell r="D5">
            <v>20100</v>
          </cell>
          <cell r="E5">
            <v>1</v>
          </cell>
        </row>
        <row r="6">
          <cell r="A6">
            <v>10100</v>
          </cell>
          <cell r="B6">
            <v>2</v>
          </cell>
          <cell r="C6" t="str">
            <v>ПРЕДСЕДНИК РЕПУБЛИКЕ</v>
          </cell>
          <cell r="D6">
            <v>10100</v>
          </cell>
          <cell r="E6">
            <v>2</v>
          </cell>
        </row>
        <row r="7">
          <cell r="A7">
            <v>0</v>
          </cell>
          <cell r="B7">
            <v>3</v>
          </cell>
          <cell r="C7" t="str">
            <v>ВЛАДА</v>
          </cell>
          <cell r="D7">
            <v>0</v>
          </cell>
          <cell r="E7">
            <v>3</v>
          </cell>
        </row>
        <row r="8">
          <cell r="A8">
            <v>30100</v>
          </cell>
          <cell r="B8">
            <v>4</v>
          </cell>
          <cell r="C8" t="str">
            <v>УСТАВНИ СУД</v>
          </cell>
          <cell r="D8">
            <v>30100</v>
          </cell>
          <cell r="E8">
            <v>4</v>
          </cell>
        </row>
        <row r="9">
          <cell r="A9">
            <v>30200</v>
          </cell>
          <cell r="B9">
            <v>5</v>
          </cell>
          <cell r="C9" t="str">
            <v>ПРАВОСУДНИ ОРГАНИ</v>
          </cell>
          <cell r="D9">
            <v>30200</v>
          </cell>
          <cell r="E9">
            <v>5</v>
          </cell>
        </row>
        <row r="10">
          <cell r="A10">
            <v>42700</v>
          </cell>
          <cell r="B10">
            <v>6</v>
          </cell>
          <cell r="C10" t="str">
            <v>ЗАШТИТНИК ГРАЂАНА</v>
          </cell>
          <cell r="D10">
            <v>42700</v>
          </cell>
          <cell r="E10">
            <v>6</v>
          </cell>
        </row>
        <row r="11">
          <cell r="A11">
            <v>20102</v>
          </cell>
          <cell r="B11">
            <v>7</v>
          </cell>
          <cell r="C11" t="str">
            <v>ДРЖАВНА РЕВИЗОРСКА ИНСТИТУЦИЈА</v>
          </cell>
          <cell r="D11">
            <v>20102</v>
          </cell>
          <cell r="E11">
            <v>7</v>
          </cell>
        </row>
        <row r="12">
          <cell r="A12">
            <v>61030</v>
          </cell>
          <cell r="B12">
            <v>8</v>
          </cell>
          <cell r="C12" t="str">
            <v>МИНИСТАРСТВО СПОЉНИХ ПОСЛОВА</v>
          </cell>
          <cell r="D12">
            <v>61030</v>
          </cell>
          <cell r="E12">
            <v>8</v>
          </cell>
        </row>
        <row r="13">
          <cell r="A13">
            <v>61040</v>
          </cell>
          <cell r="B13">
            <v>9</v>
          </cell>
          <cell r="C13" t="str">
            <v>МИНИСТАРСТВО ОДБРАНЕ</v>
          </cell>
          <cell r="D13">
            <v>61040</v>
          </cell>
          <cell r="E13">
            <v>9</v>
          </cell>
        </row>
        <row r="14">
          <cell r="A14">
            <v>10600</v>
          </cell>
          <cell r="B14">
            <v>10</v>
          </cell>
          <cell r="C14" t="str">
            <v>МИНИСТАРСТВО УНУТРАШЊИХ ПОСЛОВА</v>
          </cell>
          <cell r="D14">
            <v>10600</v>
          </cell>
          <cell r="E14">
            <v>10</v>
          </cell>
        </row>
        <row r="15">
          <cell r="A15">
            <v>41300</v>
          </cell>
          <cell r="B15">
            <v>11</v>
          </cell>
          <cell r="C15" t="str">
            <v>БЕЗБЕДНОСНО ИНФОРМАТИВНА АГЕНЦИЈА</v>
          </cell>
          <cell r="D15">
            <v>41300</v>
          </cell>
          <cell r="E15">
            <v>11</v>
          </cell>
        </row>
        <row r="16">
          <cell r="A16">
            <v>10500</v>
          </cell>
          <cell r="B16">
            <v>12</v>
          </cell>
          <cell r="C16" t="str">
            <v>МИНИСТАРСТВО ФИНАНСИЈА</v>
          </cell>
          <cell r="D16">
            <v>10500</v>
          </cell>
          <cell r="E16">
            <v>12</v>
          </cell>
        </row>
        <row r="17">
          <cell r="A17">
            <v>10300</v>
          </cell>
          <cell r="B17">
            <v>13</v>
          </cell>
          <cell r="C17" t="str">
            <v>МИНИСТАРСТВО ПРАВДЕ</v>
          </cell>
          <cell r="D17">
            <v>10300</v>
          </cell>
          <cell r="E17">
            <v>13</v>
          </cell>
        </row>
        <row r="18">
          <cell r="A18">
            <v>10700</v>
          </cell>
          <cell r="B18">
            <v>14</v>
          </cell>
          <cell r="C18" t="str">
            <v>МИНИСТАРСТВО ПОЉОПРИВРЕДЕ, ШУМАРСТВА И ВОДОПРИВРЕДЕ</v>
          </cell>
          <cell r="D18">
            <v>10700</v>
          </cell>
          <cell r="E18">
            <v>14</v>
          </cell>
        </row>
        <row r="19">
          <cell r="A19">
            <v>13000</v>
          </cell>
          <cell r="B19">
            <v>15</v>
          </cell>
          <cell r="C19" t="str">
            <v>MИНИСТАРСТВО ЕКОНОМИЈЕ И РЕГИОНАЛНОГ РАЗВОЈА</v>
          </cell>
          <cell r="D19">
            <v>13000</v>
          </cell>
          <cell r="E19">
            <v>15</v>
          </cell>
        </row>
        <row r="20">
          <cell r="A20">
            <v>10900</v>
          </cell>
          <cell r="B20">
            <v>16</v>
          </cell>
          <cell r="C20" t="str">
            <v>МИНИСТАРСТВО РУДАРСТВА И ЕНЕРГЕТИКЕ</v>
          </cell>
          <cell r="D20">
            <v>10900</v>
          </cell>
          <cell r="E20">
            <v>16</v>
          </cell>
        </row>
        <row r="21">
          <cell r="A21">
            <v>13100</v>
          </cell>
          <cell r="B21">
            <v>17</v>
          </cell>
          <cell r="C21" t="str">
            <v>MИНИСТАРСТВО ЗА ИНФРАСТРУКТУРУ</v>
          </cell>
          <cell r="D21">
            <v>13100</v>
          </cell>
          <cell r="E21">
            <v>17</v>
          </cell>
        </row>
        <row r="22">
          <cell r="A22">
            <v>13200</v>
          </cell>
          <cell r="B22">
            <v>18</v>
          </cell>
          <cell r="C22" t="str">
            <v>МИНИСТАРСТВО ЗА ТЕЛЕКОМУНИКАЦИЈЕ И ИНФОРМАЦИОНО ДРУШТВО</v>
          </cell>
          <cell r="D22">
            <v>13200</v>
          </cell>
          <cell r="E22">
            <v>18</v>
          </cell>
        </row>
        <row r="23">
          <cell r="A23">
            <v>13400</v>
          </cell>
          <cell r="B23">
            <v>19</v>
          </cell>
          <cell r="C23" t="str">
            <v>МИНИСТАРСТВО РАДА И СОЦИЈАЛНЕ ПОЛИТИКЕ</v>
          </cell>
          <cell r="D23">
            <v>13400</v>
          </cell>
          <cell r="E23">
            <v>19</v>
          </cell>
        </row>
        <row r="24">
          <cell r="A24">
            <v>13500</v>
          </cell>
          <cell r="B24">
            <v>20</v>
          </cell>
          <cell r="C24" t="str">
            <v>МИНИСТАРСТВО ЗА НАУКУ И ТЕХНОЛОШКИ РАЗВОЈ</v>
          </cell>
          <cell r="D24">
            <v>13500</v>
          </cell>
          <cell r="E24">
            <v>20</v>
          </cell>
        </row>
        <row r="25">
          <cell r="A25">
            <v>14000</v>
          </cell>
          <cell r="B25">
            <v>21</v>
          </cell>
          <cell r="C25" t="str">
            <v>МИНИСТАРСТВО ЖИВОТНЕ СРЕДИНЕ И ПРОСТОРНОГ ПЛАНИРАЊА</v>
          </cell>
          <cell r="D25">
            <v>14000</v>
          </cell>
          <cell r="E25">
            <v>21</v>
          </cell>
        </row>
        <row r="26">
          <cell r="A26">
            <v>13800</v>
          </cell>
          <cell r="B26">
            <v>22</v>
          </cell>
          <cell r="C26" t="str">
            <v>МИНИСТАРСТВО ОМЛАДИНЕ И СПОРТА</v>
          </cell>
          <cell r="D26">
            <v>13800</v>
          </cell>
          <cell r="E26">
            <v>22</v>
          </cell>
        </row>
        <row r="27">
          <cell r="A27">
            <v>11800</v>
          </cell>
          <cell r="B27">
            <v>23</v>
          </cell>
          <cell r="C27" t="str">
            <v>МИНИСТАРСТВО КУЛТУРЕ</v>
          </cell>
          <cell r="D27">
            <v>11800</v>
          </cell>
          <cell r="E27">
            <v>23</v>
          </cell>
        </row>
        <row r="28">
          <cell r="A28">
            <v>12300</v>
          </cell>
          <cell r="B28">
            <v>24</v>
          </cell>
          <cell r="C28" t="str">
            <v>МИНИСТАРСТВО ЗА ДИЈАСПОРУ</v>
          </cell>
          <cell r="D28">
            <v>12300</v>
          </cell>
          <cell r="E28">
            <v>24</v>
          </cell>
        </row>
        <row r="29">
          <cell r="A29">
            <v>13900</v>
          </cell>
          <cell r="B29">
            <v>25</v>
          </cell>
          <cell r="C29" t="str">
            <v>МИНИСТАРСТВО ЗА КОСОВО И МЕТОХИЈУ</v>
          </cell>
          <cell r="D29">
            <v>13900</v>
          </cell>
          <cell r="E29">
            <v>25</v>
          </cell>
        </row>
        <row r="30">
          <cell r="A30">
            <v>14200</v>
          </cell>
          <cell r="B30">
            <v>26</v>
          </cell>
          <cell r="C30" t="str">
            <v>МИНИСТАРСТВО ЗА ЉУДСКА И МАЊИНСКА ПРАВА</v>
          </cell>
          <cell r="D30">
            <v>14200</v>
          </cell>
          <cell r="E30">
            <v>26</v>
          </cell>
        </row>
        <row r="31">
          <cell r="A31">
            <v>14100</v>
          </cell>
          <cell r="B31">
            <v>27</v>
          </cell>
          <cell r="C31" t="str">
            <v>МИНИСТАРСТВО ЗА НАЦИОНАЛНИ ИНВЕСТИЦИОНИ ПЛАН</v>
          </cell>
          <cell r="D31">
            <v>14100</v>
          </cell>
          <cell r="E31">
            <v>27</v>
          </cell>
        </row>
        <row r="32">
          <cell r="A32">
            <v>40100</v>
          </cell>
          <cell r="B32">
            <v>28</v>
          </cell>
          <cell r="C32" t="str">
            <v>РЕПУБЛИЧКИ СЕКРЕТАРИЈАТ ЗА ЗАКОНОДАВСТВО</v>
          </cell>
          <cell r="D32">
            <v>40100</v>
          </cell>
          <cell r="E32">
            <v>28</v>
          </cell>
        </row>
        <row r="33">
          <cell r="A33">
            <v>40300</v>
          </cell>
          <cell r="B33">
            <v>29</v>
          </cell>
          <cell r="C33" t="str">
            <v>РЕПУБЛИЧКИ ЗАВОД ЗА РАЗВОЈ</v>
          </cell>
          <cell r="D33">
            <v>40300</v>
          </cell>
          <cell r="E33">
            <v>29</v>
          </cell>
        </row>
        <row r="34">
          <cell r="A34">
            <v>40400</v>
          </cell>
          <cell r="B34">
            <v>30</v>
          </cell>
          <cell r="C34" t="str">
            <v>РЕПУБЛИЧКИ ЗАВОД ЗА СТАТИСТИКУ</v>
          </cell>
          <cell r="D34">
            <v>40400</v>
          </cell>
          <cell r="E34">
            <v>30</v>
          </cell>
        </row>
        <row r="35">
          <cell r="A35">
            <v>40500</v>
          </cell>
          <cell r="B35">
            <v>31</v>
          </cell>
          <cell r="C35" t="str">
            <v>РЕПУБЛИЧКИ ХИДРОМЕТЕОРОЛОШКИ ЗАВОД</v>
          </cell>
          <cell r="D35">
            <v>40500</v>
          </cell>
          <cell r="E35">
            <v>31</v>
          </cell>
        </row>
        <row r="36">
          <cell r="A36">
            <v>40600</v>
          </cell>
          <cell r="B36">
            <v>32</v>
          </cell>
          <cell r="C36" t="str">
            <v>РЕПУБЛИЧКИ ГЕОДЕТСКИ ЗАВОД</v>
          </cell>
          <cell r="D36">
            <v>40600</v>
          </cell>
          <cell r="E36">
            <v>32</v>
          </cell>
        </row>
        <row r="37">
          <cell r="A37">
            <v>40800</v>
          </cell>
          <cell r="B37">
            <v>33</v>
          </cell>
          <cell r="C37" t="str">
            <v>РЕПУБЛИЧКИ СЕИЗМОЛОШКИ ЗАВОД</v>
          </cell>
          <cell r="D37">
            <v>40800</v>
          </cell>
          <cell r="E37">
            <v>33</v>
          </cell>
        </row>
        <row r="38">
          <cell r="A38">
            <v>40700</v>
          </cell>
          <cell r="B38">
            <v>34</v>
          </cell>
          <cell r="C38" t="str">
            <v>РЕПУБЛИЧКА ДИРЕКЦИЈА ЗА ИМОВИНУ РЕПУБЛИКЕ СРБИЈЕ</v>
          </cell>
          <cell r="D38">
            <v>40700</v>
          </cell>
          <cell r="E38">
            <v>34</v>
          </cell>
        </row>
        <row r="39">
          <cell r="A39">
            <v>11601</v>
          </cell>
          <cell r="B39">
            <v>35</v>
          </cell>
          <cell r="C39" t="str">
            <v>РЕПУБЛИЧКИ ЗАВОД ЗА ИНФОРМАТИКУ И ИНТЕРНЕТ</v>
          </cell>
          <cell r="D39">
            <v>11601</v>
          </cell>
          <cell r="E39">
            <v>35</v>
          </cell>
        </row>
        <row r="40">
          <cell r="A40">
            <v>11301</v>
          </cell>
          <cell r="B40">
            <v>36</v>
          </cell>
          <cell r="C40" t="str">
            <v>АГЕНЦИЈА ЗА СТРАНА УЛАГАЊА И ПРОМОЦИЈУ ИЗВОЗА</v>
          </cell>
          <cell r="D40">
            <v>11301</v>
          </cell>
          <cell r="E40">
            <v>36</v>
          </cell>
        </row>
        <row r="41">
          <cell r="A41">
            <v>10202</v>
          </cell>
          <cell r="B41">
            <v>37</v>
          </cell>
          <cell r="C41" t="str">
            <v>ЦЕНТАР ЗА РАЗМИНИРАЊЕ</v>
          </cell>
          <cell r="D41">
            <v>10202</v>
          </cell>
          <cell r="E41">
            <v>37</v>
          </cell>
        </row>
        <row r="42">
          <cell r="A42">
            <v>64040</v>
          </cell>
          <cell r="B42">
            <v>38</v>
          </cell>
          <cell r="C42" t="str">
            <v>ЗАВОД ЗА ИНТЕЛЕКТУАЛНУ СВОЈИНУ</v>
          </cell>
          <cell r="D42">
            <v>64040</v>
          </cell>
          <cell r="E42">
            <v>38</v>
          </cell>
        </row>
        <row r="43">
          <cell r="A43">
            <v>12401</v>
          </cell>
          <cell r="B43">
            <v>39</v>
          </cell>
          <cell r="C43" t="str">
            <v>ДИРЕКЦИЈА ЗА УНУТРАШЊЕ ПЛОВНЕ ПУТЕВЕ - ПЛОВПУТ</v>
          </cell>
          <cell r="D43">
            <v>12401</v>
          </cell>
          <cell r="E43">
            <v>39</v>
          </cell>
        </row>
        <row r="44">
          <cell r="A44">
            <v>12408</v>
          </cell>
          <cell r="B44">
            <v>40</v>
          </cell>
          <cell r="C44" t="str">
            <v>ГЕОМАГНЕТСКИ ЗАВОД</v>
          </cell>
          <cell r="D44">
            <v>12408</v>
          </cell>
          <cell r="E44">
            <v>40</v>
          </cell>
        </row>
        <row r="45">
          <cell r="A45">
            <v>50011</v>
          </cell>
          <cell r="B45">
            <v>41</v>
          </cell>
          <cell r="C45" t="str">
            <v>ЗАВОД ЗА СОЦИЈАЛНО ОСИГУРАЊЕ</v>
          </cell>
          <cell r="D45">
            <v>50011</v>
          </cell>
          <cell r="E45">
            <v>41</v>
          </cell>
        </row>
        <row r="46">
          <cell r="A46">
            <v>42300</v>
          </cell>
          <cell r="B46">
            <v>42</v>
          </cell>
          <cell r="C46" t="str">
            <v>СРПСКА АКАДЕМИЈА НАУКА И УМЕТНОСТИ</v>
          </cell>
          <cell r="D46">
            <v>42300</v>
          </cell>
          <cell r="E46">
            <v>42</v>
          </cell>
        </row>
        <row r="47">
          <cell r="A47">
            <v>41200</v>
          </cell>
          <cell r="B47">
            <v>43</v>
          </cell>
          <cell r="C47" t="str">
            <v>УПРАВА ЗА ЈАВНЕ НАБАВКЕ</v>
          </cell>
          <cell r="D47">
            <v>41200</v>
          </cell>
          <cell r="E47">
            <v>43</v>
          </cell>
        </row>
        <row r="48">
          <cell r="A48">
            <v>41600</v>
          </cell>
          <cell r="B48">
            <v>44</v>
          </cell>
          <cell r="C48" t="str">
            <v>КОМИСИЈА ЗА ИСПИТИВАЊЕ ОДГОВОРНОСТИ ЗА КРШЕЊЕ
ЉУДСКИХ ПРАВА</v>
          </cell>
          <cell r="D48">
            <v>41600</v>
          </cell>
          <cell r="E48">
            <v>44</v>
          </cell>
        </row>
        <row r="49">
          <cell r="A49">
            <v>10902</v>
          </cell>
          <cell r="B49">
            <v>45</v>
          </cell>
          <cell r="C49" t="str">
            <v>АГЕНЦИЈА ЗА РУДАРСТВО</v>
          </cell>
          <cell r="D49">
            <v>10902</v>
          </cell>
          <cell r="E49">
            <v>45</v>
          </cell>
        </row>
        <row r="50">
          <cell r="A50">
            <v>40900</v>
          </cell>
          <cell r="B50">
            <v>46</v>
          </cell>
          <cell r="C50" t="str">
            <v>АГЕНЦИЈА ЗА РЕЦИКЛАЖУ</v>
          </cell>
          <cell r="D50">
            <v>40900</v>
          </cell>
          <cell r="E50">
            <v>46</v>
          </cell>
        </row>
        <row r="51">
          <cell r="A51">
            <v>10901</v>
          </cell>
          <cell r="B51">
            <v>47</v>
          </cell>
          <cell r="C51" t="str">
            <v>АГЕНЦИЈА ЗА ЕНЕРГЕТСКУ ЕФИКАСНОСТ</v>
          </cell>
          <cell r="D51">
            <v>10901</v>
          </cell>
          <cell r="E51">
            <v>47</v>
          </cell>
        </row>
        <row r="52">
          <cell r="A52">
            <v>41000</v>
          </cell>
          <cell r="B52">
            <v>48</v>
          </cell>
          <cell r="C52" t="str">
            <v>КОМЕСАРИЈАТ ЗА ИЗБЕГЛИЦЕ</v>
          </cell>
          <cell r="D52">
            <v>41000</v>
          </cell>
          <cell r="E52">
            <v>48</v>
          </cell>
        </row>
        <row r="53">
          <cell r="A53">
            <v>42500</v>
          </cell>
          <cell r="B53">
            <v>49</v>
          </cell>
          <cell r="C53" t="str">
            <v>РЕПУБЛИЧКИ ОДБОР ЗА РЕШАВАЊЕ О СУКОБУ ИНТЕРЕСА</v>
          </cell>
          <cell r="D53">
            <v>42500</v>
          </cell>
          <cell r="E53">
            <v>49</v>
          </cell>
        </row>
        <row r="54">
          <cell r="A54">
            <v>43200</v>
          </cell>
          <cell r="B54">
            <v>50</v>
          </cell>
          <cell r="C54" t="str">
            <v>АГЕНЦИЈА ЗА БОРБУ ПРОТИВ КОРУПЦИЈЕ</v>
          </cell>
          <cell r="D54">
            <v>43200</v>
          </cell>
          <cell r="E54">
            <v>50</v>
          </cell>
        </row>
        <row r="55">
          <cell r="A55">
            <v>42600</v>
          </cell>
          <cell r="B55">
            <v>51</v>
          </cell>
          <cell r="C55" t="str">
            <v>ПОВЕРЕНИК ЗА ИНФОРМАЦИЈЕ ОД ЈАВНОГ ЗНАЧАЈА И ЗАШТИТУ ПОДАТАКА О ЛИЧНОСТИ</v>
          </cell>
          <cell r="D55">
            <v>42600</v>
          </cell>
          <cell r="E55">
            <v>51</v>
          </cell>
        </row>
        <row r="56">
          <cell r="A56">
            <v>43100</v>
          </cell>
          <cell r="B56">
            <v>52</v>
          </cell>
          <cell r="C56" t="str">
            <v>ДИРЕКЦИЈА ЗА РЕСТИТУЦИЈУ</v>
          </cell>
          <cell r="D56">
            <v>43100</v>
          </cell>
          <cell r="E56">
            <v>52</v>
          </cell>
        </row>
        <row r="57">
          <cell r="A57">
            <v>12500</v>
          </cell>
          <cell r="B57">
            <v>53</v>
          </cell>
          <cell r="C57" t="str">
            <v>ДИРЕКЦИЈА ЗА ЖЕЛЕЗНИЦУ</v>
          </cell>
          <cell r="D57">
            <v>12500</v>
          </cell>
          <cell r="E57">
            <v>53</v>
          </cell>
        </row>
        <row r="58">
          <cell r="A58">
            <v>42800</v>
          </cell>
          <cell r="B58">
            <v>54</v>
          </cell>
          <cell r="C58" t="str">
            <v>РЕПУБЛИЧКА АГЕНЦИЈА ЗА МИРНО РЕШАВАЊЕ РАДНИХ СПОРОВА</v>
          </cell>
          <cell r="D58">
            <v>42800</v>
          </cell>
          <cell r="E58">
            <v>54</v>
          </cell>
        </row>
        <row r="59">
          <cell r="A59">
            <v>41100</v>
          </cell>
          <cell r="B59">
            <v>55</v>
          </cell>
          <cell r="C59" t="str">
            <v>УПРАВА ЗА ЗАЈЕДНИЧКЕ ПОСЛОВЕ РЕПУБЛИЧКИХ ОРГАНА</v>
          </cell>
          <cell r="D59">
            <v>41100</v>
          </cell>
          <cell r="E59">
            <v>55</v>
          </cell>
        </row>
        <row r="60">
          <cell r="A60">
            <v>0</v>
          </cell>
          <cell r="B60">
            <v>56</v>
          </cell>
          <cell r="C60" t="str">
            <v>УПРАВНИ ОКРУЗИ</v>
          </cell>
          <cell r="D60">
            <v>0</v>
          </cell>
          <cell r="E60">
            <v>56</v>
          </cell>
        </row>
        <row r="61">
          <cell r="A61">
            <v>13300</v>
          </cell>
          <cell r="B61">
            <v>57</v>
          </cell>
          <cell r="C61" t="str">
            <v>МИНИСТАРСТВО ТРГОВИНЕ И УСЛУГА</v>
          </cell>
          <cell r="D61">
            <v>13300</v>
          </cell>
          <cell r="E61">
            <v>57</v>
          </cell>
        </row>
        <row r="62">
          <cell r="A62">
            <v>11900</v>
          </cell>
          <cell r="B62">
            <v>58</v>
          </cell>
          <cell r="C62" t="str">
            <v>МИНИСТАРСТВО ЗДРАВЉА</v>
          </cell>
          <cell r="D62">
            <v>11900</v>
          </cell>
          <cell r="E62">
            <v>58</v>
          </cell>
        </row>
        <row r="63">
          <cell r="A63">
            <v>13700</v>
          </cell>
          <cell r="B63">
            <v>59</v>
          </cell>
          <cell r="C63" t="str">
            <v>МИНИСТАРСТВО ПРОСВЕТЕ</v>
          </cell>
          <cell r="D63">
            <v>13700</v>
          </cell>
          <cell r="E63">
            <v>59</v>
          </cell>
        </row>
        <row r="64">
          <cell r="A64">
            <v>10400</v>
          </cell>
          <cell r="B64">
            <v>60</v>
          </cell>
          <cell r="C64" t="str">
            <v>МИНИСТАРСТВО ЗА ДРЖАВНУ УПРАВУ И ЛОКАЛНУ САМОУПРАВУ</v>
          </cell>
          <cell r="D64">
            <v>10400</v>
          </cell>
          <cell r="E64">
            <v>60</v>
          </cell>
        </row>
        <row r="65">
          <cell r="A65">
            <v>12100</v>
          </cell>
          <cell r="B65">
            <v>61</v>
          </cell>
          <cell r="C65" t="str">
            <v>МИНИСТАРСТВО ВЕРА</v>
          </cell>
          <cell r="D65">
            <v>12100</v>
          </cell>
          <cell r="E65">
            <v>61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>
            <v>20101</v>
          </cell>
          <cell r="B67" t="str">
            <v>1.1</v>
          </cell>
          <cell r="C67" t="str">
            <v>НАРОДНА СКУПШТИНА - СТРУЧНЕ СЛУЖБЕ</v>
          </cell>
          <cell r="D67">
            <v>20101</v>
          </cell>
          <cell r="E67">
            <v>100</v>
          </cell>
        </row>
        <row r="68">
          <cell r="A68">
            <v>10502</v>
          </cell>
          <cell r="B68" t="str">
            <v>12.1</v>
          </cell>
          <cell r="C68" t="str">
            <v>УПРАВА ЦАРИНА</v>
          </cell>
          <cell r="D68">
            <v>10502</v>
          </cell>
          <cell r="E68">
            <v>100</v>
          </cell>
        </row>
        <row r="69">
          <cell r="A69">
            <v>40200</v>
          </cell>
          <cell r="B69" t="str">
            <v>12.2</v>
          </cell>
          <cell r="C69" t="str">
            <v>ПОРЕСКА УПРАВА</v>
          </cell>
          <cell r="D69">
            <v>40200</v>
          </cell>
          <cell r="E69">
            <v>100</v>
          </cell>
        </row>
        <row r="70">
          <cell r="A70">
            <v>10505</v>
          </cell>
          <cell r="B70" t="str">
            <v>12.3</v>
          </cell>
          <cell r="C70" t="str">
            <v>УПРАВА ЗА ТРЕЗОР</v>
          </cell>
          <cell r="D70">
            <v>10505</v>
          </cell>
          <cell r="E70">
            <v>100</v>
          </cell>
        </row>
        <row r="71">
          <cell r="A71">
            <v>10504</v>
          </cell>
          <cell r="B71" t="str">
            <v>12.4</v>
          </cell>
          <cell r="C71" t="str">
            <v>УПРАВА ЗА ИГРЕ НА СРЕЋУ</v>
          </cell>
          <cell r="D71">
            <v>10504</v>
          </cell>
          <cell r="E71">
            <v>100</v>
          </cell>
        </row>
        <row r="72">
          <cell r="A72">
            <v>10507</v>
          </cell>
          <cell r="B72" t="str">
            <v>12.5</v>
          </cell>
          <cell r="C72" t="str">
            <v>УПРАВА ЗА ДУВАН</v>
          </cell>
          <cell r="D72">
            <v>10507</v>
          </cell>
          <cell r="E72">
            <v>100</v>
          </cell>
        </row>
        <row r="73">
          <cell r="A73">
            <v>10508</v>
          </cell>
          <cell r="B73" t="str">
            <v>12.6</v>
          </cell>
          <cell r="C73" t="str">
            <v>УПРАВА ЗА СПРЕЧАВАЊЕ ПРАЊА НОВЦА</v>
          </cell>
          <cell r="D73">
            <v>10508</v>
          </cell>
          <cell r="E73">
            <v>100</v>
          </cell>
        </row>
        <row r="74">
          <cell r="A74">
            <v>10509</v>
          </cell>
          <cell r="B74" t="str">
            <v>12.7</v>
          </cell>
          <cell r="C74" t="str">
            <v>ДЕВИЗНИ ИНСПЕКТОРАТ</v>
          </cell>
          <cell r="D74">
            <v>10509</v>
          </cell>
          <cell r="E74">
            <v>100</v>
          </cell>
        </row>
        <row r="75">
          <cell r="A75">
            <v>10510</v>
          </cell>
          <cell r="B75" t="str">
            <v>12.8</v>
          </cell>
          <cell r="C75" t="str">
            <v>УПРАВА ЗА СЛОБОДНЕ ЗОНЕ</v>
          </cell>
          <cell r="D75">
            <v>10510</v>
          </cell>
          <cell r="E75">
            <v>100</v>
          </cell>
        </row>
        <row r="76">
          <cell r="A76">
            <v>10511</v>
          </cell>
          <cell r="B76" t="str">
            <v>12.9</v>
          </cell>
          <cell r="C76" t="str">
            <v>УПРАВА ЗА ЈАВНИ ДУГ</v>
          </cell>
          <cell r="D76">
            <v>10511</v>
          </cell>
          <cell r="E76">
            <v>100</v>
          </cell>
        </row>
        <row r="77">
          <cell r="A77">
            <v>10301</v>
          </cell>
          <cell r="B77" t="str">
            <v>13.1</v>
          </cell>
          <cell r="C77" t="str">
            <v>УПРАВА ЗА ИЗВРШЕЊЕ ЗАВОДСКИХ САНКЦИЈА</v>
          </cell>
          <cell r="D77">
            <v>10301</v>
          </cell>
          <cell r="E77">
            <v>100</v>
          </cell>
        </row>
        <row r="78">
          <cell r="A78">
            <v>10302</v>
          </cell>
          <cell r="B78" t="str">
            <v>13.2</v>
          </cell>
          <cell r="C78" t="str">
            <v>ДИРЕКЦИЈА ЗА УПРАВЉАЊЕ ОДУЗЕТОМ ИМОВИНОМ</v>
          </cell>
          <cell r="D78">
            <v>10302</v>
          </cell>
          <cell r="E78">
            <v>100</v>
          </cell>
        </row>
        <row r="79">
          <cell r="A79">
            <v>41900</v>
          </cell>
          <cell r="B79" t="str">
            <v>14.1</v>
          </cell>
          <cell r="C79" t="str">
            <v>УПРАВА ЗА ВЕТЕРИНУ</v>
          </cell>
          <cell r="D79">
            <v>41900</v>
          </cell>
          <cell r="E79">
            <v>100</v>
          </cell>
        </row>
        <row r="80">
          <cell r="A80">
            <v>42000</v>
          </cell>
          <cell r="B80" t="str">
            <v>14.2</v>
          </cell>
          <cell r="C80" t="str">
            <v>УПРАВА ЗА ЗАШТИТУ БИЉА</v>
          </cell>
          <cell r="D80">
            <v>42000</v>
          </cell>
          <cell r="E80">
            <v>100</v>
          </cell>
        </row>
        <row r="81">
          <cell r="A81">
            <v>10701</v>
          </cell>
          <cell r="B81" t="str">
            <v>14.3</v>
          </cell>
          <cell r="C81" t="str">
            <v>РЕПУБЛИЧКА ДИРЕКЦИЈА ЗА ВОДЕ</v>
          </cell>
          <cell r="D81">
            <v>10701</v>
          </cell>
          <cell r="E81">
            <v>100</v>
          </cell>
        </row>
        <row r="82">
          <cell r="A82">
            <v>12001</v>
          </cell>
          <cell r="B82" t="str">
            <v>14.4</v>
          </cell>
          <cell r="C82" t="str">
            <v>УПРАВА ЗА ШУМЕ</v>
          </cell>
          <cell r="D82">
            <v>12001</v>
          </cell>
          <cell r="E82">
            <v>100</v>
          </cell>
        </row>
        <row r="83">
          <cell r="A83">
            <v>10703</v>
          </cell>
          <cell r="B83" t="str">
            <v>14.5</v>
          </cell>
          <cell r="C83" t="str">
            <v>ГЕНЕРАЛНИ ИНСПЕКТОРАТ ПОЉОПРИВРЕДЕ, ШУМАРСТВА И ВОДОПРИВРЕДЕ</v>
          </cell>
          <cell r="D83">
            <v>10703</v>
          </cell>
          <cell r="E83">
            <v>100</v>
          </cell>
        </row>
        <row r="84">
          <cell r="A84">
            <v>13001</v>
          </cell>
          <cell r="B84" t="str">
            <v>15.1</v>
          </cell>
          <cell r="C84" t="str">
            <v>ДИРЕКЦИЈА ЗА МЕРЕ И ДРАГОЦЕНЕ МЕТАЛЕ</v>
          </cell>
          <cell r="D84">
            <v>13001</v>
          </cell>
          <cell r="E84">
            <v>100</v>
          </cell>
        </row>
        <row r="85">
          <cell r="A85">
            <v>11203</v>
          </cell>
          <cell r="B85" t="str">
            <v>15.2</v>
          </cell>
          <cell r="C85" t="str">
            <v>ФОНД ЗА РАЗВОЈ ТУРИЗМА</v>
          </cell>
          <cell r="D85">
            <v>11203</v>
          </cell>
          <cell r="E85">
            <v>100</v>
          </cell>
        </row>
        <row r="86">
          <cell r="A86">
            <v>50010</v>
          </cell>
          <cell r="B86" t="str">
            <v>19.1</v>
          </cell>
          <cell r="C86" t="str">
            <v>ИНСПЕКТОРАТ ЗА РАД</v>
          </cell>
          <cell r="D86">
            <v>50010</v>
          </cell>
          <cell r="E86">
            <v>100</v>
          </cell>
        </row>
        <row r="87">
          <cell r="A87">
            <v>50021</v>
          </cell>
          <cell r="B87" t="str">
            <v>19.2</v>
          </cell>
          <cell r="C87" t="str">
            <v>БУЏЕТСКИ ФОНД ЗА ПРОГРАМЕ ЗАШТИТЕ И УНАПРЕЂЕЊА ПОЛОЖАЈА ОСОБА СА ИНВАЛИДИТЕТОМ</v>
          </cell>
          <cell r="D87">
            <v>50021</v>
          </cell>
          <cell r="E87">
            <v>100</v>
          </cell>
        </row>
        <row r="88">
          <cell r="A88">
            <v>50022</v>
          </cell>
          <cell r="B88" t="str">
            <v>19.3</v>
          </cell>
          <cell r="C88" t="str">
            <v>БУЏЕТСКИ ФОНД ЗА ПРОГРАМЕ СОЦИЈАЛНО-ХУМАНИТАРНИХ ОРГАНИЗАЦИЈА</v>
          </cell>
          <cell r="D88">
            <v>50022</v>
          </cell>
          <cell r="E88">
            <v>100</v>
          </cell>
        </row>
        <row r="89">
          <cell r="A89">
            <v>50023</v>
          </cell>
          <cell r="B89" t="str">
            <v>19.4</v>
          </cell>
          <cell r="C89" t="str">
            <v>БУЏЕТСКИ ФОНД ЗА УСТАНОВЕ СОЦИЈАЛНЕ ЗАШТИТЕ</v>
          </cell>
          <cell r="D89">
            <v>50023</v>
          </cell>
          <cell r="E89">
            <v>100</v>
          </cell>
        </row>
        <row r="90">
          <cell r="A90">
            <v>13401</v>
          </cell>
          <cell r="B90" t="str">
            <v>19.5</v>
          </cell>
          <cell r="C90" t="str">
            <v>УПРАВА ЗА БЕЗБЕДНОСТ И ЗДРАВЉЕ НА РАДУ</v>
          </cell>
          <cell r="D90">
            <v>13401</v>
          </cell>
          <cell r="E90">
            <v>100</v>
          </cell>
        </row>
        <row r="91">
          <cell r="A91">
            <v>13402</v>
          </cell>
          <cell r="B91" t="str">
            <v>19.6</v>
          </cell>
          <cell r="C91" t="str">
            <v>УПРАВА ЗА РОДНУ РАВНОПРАВНОСТ</v>
          </cell>
          <cell r="D91">
            <v>13402</v>
          </cell>
          <cell r="E91">
            <v>100</v>
          </cell>
        </row>
        <row r="92">
          <cell r="A92">
            <v>14001</v>
          </cell>
          <cell r="B92" t="str">
            <v>21.1</v>
          </cell>
          <cell r="C92" t="str">
            <v>АГЕНЦИЈА ЗА ЗАШТИТУ ЖИВОТНЕ СРЕДИНЕ</v>
          </cell>
          <cell r="D92">
            <v>14001</v>
          </cell>
          <cell r="E92">
            <v>100</v>
          </cell>
        </row>
        <row r="93">
          <cell r="A93">
            <v>14001</v>
          </cell>
          <cell r="B93" t="str">
            <v>21.1</v>
          </cell>
          <cell r="C93" t="str">
            <v>АГЕНЦИЈА ЗА ЗАШТИТУ ЖИВОТНЕ СРЕДИНЕ</v>
          </cell>
          <cell r="D93">
            <v>14001</v>
          </cell>
          <cell r="E93">
            <v>100</v>
          </cell>
        </row>
        <row r="94">
          <cell r="A94">
            <v>50026</v>
          </cell>
          <cell r="B94" t="str">
            <v>21.2</v>
          </cell>
          <cell r="C94" t="str">
            <v>ФОНД ЗА ЗАШТИТУ ЖИВОТНЕ СРЕДИНЕ</v>
          </cell>
          <cell r="D94">
            <v>50026</v>
          </cell>
          <cell r="E94">
            <v>100</v>
          </cell>
        </row>
        <row r="95">
          <cell r="A95">
            <v>50026</v>
          </cell>
          <cell r="B95" t="str">
            <v>21.2</v>
          </cell>
          <cell r="C95" t="str">
            <v>ФОНД ЗА ЗАШТИТУ ЖИВОТНЕ СРЕДИНЕ</v>
          </cell>
          <cell r="D95">
            <v>50026</v>
          </cell>
          <cell r="E95">
            <v>100</v>
          </cell>
        </row>
        <row r="96">
          <cell r="A96">
            <v>50025</v>
          </cell>
          <cell r="B96" t="str">
            <v>22.1</v>
          </cell>
          <cell r="C96" t="str">
            <v>БУЏЕТСКИ ФОНД ЗА ФИНАНСИРАЊЕ СПОРТА</v>
          </cell>
          <cell r="D96">
            <v>50025</v>
          </cell>
          <cell r="E96">
            <v>100</v>
          </cell>
        </row>
        <row r="97">
          <cell r="A97">
            <v>13801</v>
          </cell>
          <cell r="B97" t="str">
            <v>22.2</v>
          </cell>
          <cell r="C97" t="str">
            <v>АНТИДОПИНГ АГЕНЦИЈА РЕПУБЛИКЕ СРБИЈЕ</v>
          </cell>
          <cell r="D97">
            <v>13801</v>
          </cell>
          <cell r="E97">
            <v>100</v>
          </cell>
        </row>
        <row r="98">
          <cell r="A98">
            <v>13802</v>
          </cell>
          <cell r="B98" t="str">
            <v>22.3</v>
          </cell>
          <cell r="C98" t="str">
            <v>УСТАНОВЕ У ОБЛАСТИ ФИЗИЧКЕ КУЛТУРЕ</v>
          </cell>
          <cell r="D98">
            <v>13802</v>
          </cell>
          <cell r="E98">
            <v>100</v>
          </cell>
        </row>
        <row r="99">
          <cell r="A99">
            <v>13803</v>
          </cell>
          <cell r="B99" t="str">
            <v>22.4</v>
          </cell>
          <cell r="C99" t="str">
            <v>ФОНД ЗА МЛАДЕ ТАЛЕНТЕ</v>
          </cell>
          <cell r="D99">
            <v>13803</v>
          </cell>
          <cell r="E99">
            <v>100</v>
          </cell>
        </row>
        <row r="100">
          <cell r="A100">
            <v>13803</v>
          </cell>
          <cell r="B100" t="str">
            <v>22.4</v>
          </cell>
          <cell r="C100" t="str">
            <v>ФОНД ЗА МЛАДЕ ТАЛЕНТЕ</v>
          </cell>
          <cell r="D100">
            <v>13803</v>
          </cell>
          <cell r="E100">
            <v>100</v>
          </cell>
        </row>
        <row r="101">
          <cell r="A101">
            <v>11801</v>
          </cell>
          <cell r="B101" t="str">
            <v>23.1</v>
          </cell>
          <cell r="C101" t="str">
            <v>УСТАНОВЕ КУЛТУРЕ</v>
          </cell>
          <cell r="D101">
            <v>11801</v>
          </cell>
          <cell r="E101">
            <v>100</v>
          </cell>
        </row>
        <row r="102">
          <cell r="A102">
            <v>10203</v>
          </cell>
          <cell r="B102" t="str">
            <v>25.1</v>
          </cell>
          <cell r="C102" t="str">
            <v>ФОНД ЗА КОСОВО И МЕТОХИЈУ</v>
          </cell>
          <cell r="D102">
            <v>10203</v>
          </cell>
          <cell r="E102">
            <v>100</v>
          </cell>
        </row>
        <row r="103">
          <cell r="A103">
            <v>10204</v>
          </cell>
          <cell r="B103" t="str">
            <v>3.1</v>
          </cell>
          <cell r="C103" t="str">
            <v>КАБИНЕТ ПРЕДСЕДНИКА ВЛАДЕ</v>
          </cell>
          <cell r="D103">
            <v>10204</v>
          </cell>
          <cell r="E103">
            <v>100</v>
          </cell>
        </row>
        <row r="104">
          <cell r="A104">
            <v>10206</v>
          </cell>
          <cell r="B104" t="str">
            <v>3.10</v>
          </cell>
          <cell r="C104" t="str">
            <v>СЛУЖБА ЗА УПРАВЉАЊЕ КАДРОВИМА</v>
          </cell>
          <cell r="D104">
            <v>10206</v>
          </cell>
          <cell r="E104">
            <v>100</v>
          </cell>
        </row>
        <row r="105">
          <cell r="A105">
            <v>10220</v>
          </cell>
          <cell r="B105" t="str">
            <v>3.11</v>
          </cell>
          <cell r="C105" t="str">
            <v>СЛУЖБА КООРДИНАЦИОНОГ ТЕЛА СРБИЈЕ ЗА ОПШТИНЕ ПРЕШЕВО, БУЈАНОВАЦ И МЕДВЕЂА</v>
          </cell>
          <cell r="D105">
            <v>10220</v>
          </cell>
          <cell r="E105">
            <v>100</v>
          </cell>
        </row>
        <row r="106">
          <cell r="A106">
            <v>61029</v>
          </cell>
          <cell r="B106" t="str">
            <v>3.12</v>
          </cell>
          <cell r="C106" t="str">
            <v>АВИО-СЛУЖБА ВЛАДЕ</v>
          </cell>
          <cell r="D106">
            <v>61029</v>
          </cell>
          <cell r="E106">
            <v>100</v>
          </cell>
        </row>
        <row r="107">
          <cell r="A107">
            <v>10208</v>
          </cell>
          <cell r="B107" t="str">
            <v>3.13</v>
          </cell>
          <cell r="C107" t="str">
            <v>КАНЦЕЛАРИЈА НАЦИОНАЛНОГ САВЕТА ЗА САРАДЊУ СА МЕЂУНАРОДНИМ ТРИБУНАЛОМ ЗА КРИВИЧНО ГОЊЕЊЕ ЛИЦА ОДГОВОРНИХ ЗА ТЕШКА КРШЕЊА МЕЂУНАРОДНОГ ХУМАНИТАРНОГ ПРАВА ПОЧИЊЕНА НА ТЕРИТОРИЈИ БИВШЕ ЈУГОСЛАВИЈЕ
ОД 1991. ГОДИНЕ</v>
          </cell>
          <cell r="D107">
            <v>10208</v>
          </cell>
          <cell r="E107">
            <v>100</v>
          </cell>
        </row>
        <row r="108">
          <cell r="A108">
            <v>10215</v>
          </cell>
          <cell r="B108" t="str">
            <v>3.14</v>
          </cell>
          <cell r="C108" t="str">
            <v>КАНЦЕЛАРИЈА ЗА ОДРЖИВИ РАЗВОЈ НЕДОВОЉНО РАЗВИЈЕНИХ ПОДРУЧЈА</v>
          </cell>
          <cell r="D108">
            <v>10215</v>
          </cell>
          <cell r="E108">
            <v>100</v>
          </cell>
        </row>
        <row r="109">
          <cell r="A109">
            <v>10216</v>
          </cell>
          <cell r="B109" t="str">
            <v>3.2</v>
          </cell>
          <cell r="C109" t="str">
            <v>КАБИНЕТ ПРВОГ ПОТПРЕДСЕДНИКА ВЛАДЕ</v>
          </cell>
          <cell r="D109">
            <v>10216</v>
          </cell>
          <cell r="E109">
            <v>100</v>
          </cell>
        </row>
        <row r="110">
          <cell r="A110">
            <v>10205</v>
          </cell>
          <cell r="B110" t="str">
            <v>3.3</v>
          </cell>
          <cell r="C110" t="str">
            <v>КАБИНЕТ ПОТПРЕДСЕДНИКА ВЛАДЕ - за област европских интеграција</v>
          </cell>
          <cell r="D110">
            <v>10205</v>
          </cell>
          <cell r="E110">
            <v>100</v>
          </cell>
        </row>
        <row r="111">
          <cell r="A111">
            <v>10217</v>
          </cell>
          <cell r="B111" t="str">
            <v>3.4</v>
          </cell>
          <cell r="C111" t="str">
            <v>КАБИНЕТ ПОТПРЕДСЕДНИКА ВЛАДЕ - за привредни развој</v>
          </cell>
          <cell r="D111">
            <v>10217</v>
          </cell>
          <cell r="E111">
            <v>100</v>
          </cell>
        </row>
        <row r="112">
          <cell r="A112">
            <v>10218</v>
          </cell>
          <cell r="B112" t="str">
            <v>3.5</v>
          </cell>
          <cell r="C112" t="str">
            <v>КАБИНЕТ ПОТПРЕДСЕДНИКА ВЛАДЕ - за социјалну политику и друштвене делатности</v>
          </cell>
          <cell r="D112">
            <v>10218</v>
          </cell>
          <cell r="E112">
            <v>100</v>
          </cell>
        </row>
        <row r="113">
          <cell r="A113">
            <v>10200</v>
          </cell>
          <cell r="B113" t="str">
            <v>3.6</v>
          </cell>
          <cell r="C113" t="str">
            <v>ГЕНЕРАЛНИ СЕКРЕТАРИЈАТ ВЛАДЕ</v>
          </cell>
          <cell r="D113">
            <v>10200</v>
          </cell>
          <cell r="E113">
            <v>100</v>
          </cell>
        </row>
        <row r="114">
          <cell r="A114">
            <v>10201</v>
          </cell>
          <cell r="B114" t="str">
            <v>3.7</v>
          </cell>
          <cell r="C114" t="str">
            <v>КАНЦЕЛАРИЈА ЗА САРАДЊУ С МЕДИЈИМА</v>
          </cell>
          <cell r="D114">
            <v>10201</v>
          </cell>
          <cell r="E114">
            <v>100</v>
          </cell>
        </row>
        <row r="115">
          <cell r="A115">
            <v>42200</v>
          </cell>
          <cell r="B115" t="str">
            <v>3.8</v>
          </cell>
          <cell r="C115" t="str">
            <v>КАНЦЕЛАРИЈА ЗА ЕВРОПСКЕ ИНТЕГРАЦИЈЕ</v>
          </cell>
          <cell r="D115">
            <v>42200</v>
          </cell>
          <cell r="E115">
            <v>100</v>
          </cell>
        </row>
        <row r="116">
          <cell r="A116">
            <v>42400</v>
          </cell>
          <cell r="B116" t="str">
            <v>3.9</v>
          </cell>
          <cell r="C116" t="str">
            <v>САВЕТ ЗА БОРБУ ПРОТИВ КОРУПЦИЈЕ</v>
          </cell>
          <cell r="D116">
            <v>42400</v>
          </cell>
          <cell r="E116">
            <v>100</v>
          </cell>
        </row>
        <row r="117">
          <cell r="A117">
            <v>30201</v>
          </cell>
          <cell r="B117" t="str">
            <v>5.1</v>
          </cell>
          <cell r="C117" t="str">
            <v>ВРХОВНИ СУД СРБИЈЕ</v>
          </cell>
          <cell r="D117">
            <v>30201</v>
          </cell>
          <cell r="E117">
            <v>100</v>
          </cell>
        </row>
        <row r="118">
          <cell r="A118">
            <v>30205</v>
          </cell>
          <cell r="B118" t="str">
            <v>5.10</v>
          </cell>
          <cell r="C118" t="str">
            <v>ОКРУЖНИ СУДОВИ</v>
          </cell>
          <cell r="D118">
            <v>30205</v>
          </cell>
          <cell r="E118">
            <v>100</v>
          </cell>
        </row>
        <row r="119">
          <cell r="A119">
            <v>30206</v>
          </cell>
          <cell r="B119" t="str">
            <v>5.11</v>
          </cell>
          <cell r="C119" t="str">
            <v>ОПШТИНСКИ СУДОВИ</v>
          </cell>
          <cell r="D119">
            <v>30206</v>
          </cell>
          <cell r="E119">
            <v>100</v>
          </cell>
        </row>
        <row r="120">
          <cell r="A120">
            <v>30207</v>
          </cell>
          <cell r="B120" t="str">
            <v>5.12</v>
          </cell>
          <cell r="C120" t="str">
            <v>ТРГОВИНСКИ СУДОВИ</v>
          </cell>
          <cell r="D120">
            <v>30207</v>
          </cell>
          <cell r="E120">
            <v>100</v>
          </cell>
        </row>
        <row r="121">
          <cell r="A121">
            <v>30208</v>
          </cell>
          <cell r="B121" t="str">
            <v>5.13</v>
          </cell>
          <cell r="C121" t="str">
            <v>ОКРУЖНА ЈАВНА ТУЖИЛАШТВА</v>
          </cell>
          <cell r="D121">
            <v>30208</v>
          </cell>
          <cell r="E121">
            <v>100</v>
          </cell>
        </row>
        <row r="122">
          <cell r="A122">
            <v>30209</v>
          </cell>
          <cell r="B122" t="str">
            <v>5.14</v>
          </cell>
          <cell r="C122" t="str">
            <v>ОПШТИНСКА ЈАВНА ТУЖИЛАШТВА</v>
          </cell>
          <cell r="D122">
            <v>30209</v>
          </cell>
          <cell r="E122">
            <v>100</v>
          </cell>
        </row>
        <row r="123">
          <cell r="A123">
            <v>30212</v>
          </cell>
          <cell r="B123" t="str">
            <v>5.15</v>
          </cell>
          <cell r="C123" t="str">
            <v>ВЕЋА ЗА ПРЕКРШАЈЕ</v>
          </cell>
          <cell r="D123">
            <v>30212</v>
          </cell>
          <cell r="E123">
            <v>100</v>
          </cell>
        </row>
        <row r="124">
          <cell r="A124">
            <v>30213</v>
          </cell>
          <cell r="B124" t="str">
            <v>5.16</v>
          </cell>
          <cell r="C124" t="str">
            <v>ОПШТИНСКИ ОРГАНИ ЗА ПРЕКРШАЈЕ</v>
          </cell>
          <cell r="D124">
            <v>30213</v>
          </cell>
          <cell r="E124">
            <v>100</v>
          </cell>
        </row>
        <row r="125">
          <cell r="A125">
            <v>30210</v>
          </cell>
          <cell r="B125" t="str">
            <v>5.2</v>
          </cell>
          <cell r="C125" t="str">
            <v>УПРАВНИ СУД</v>
          </cell>
          <cell r="D125">
            <v>30210</v>
          </cell>
          <cell r="E125">
            <v>100</v>
          </cell>
        </row>
        <row r="126">
          <cell r="A126">
            <v>30211</v>
          </cell>
          <cell r="B126" t="str">
            <v>5.3</v>
          </cell>
          <cell r="C126" t="str">
            <v>АПЕЛАЦИОНИ СУДОВИ</v>
          </cell>
          <cell r="D126">
            <v>30211</v>
          </cell>
          <cell r="E126">
            <v>100</v>
          </cell>
        </row>
        <row r="127">
          <cell r="A127">
            <v>30215</v>
          </cell>
          <cell r="B127" t="str">
            <v>5.4</v>
          </cell>
          <cell r="C127" t="str">
            <v>ДРЖАВНО ВЕЋЕ ТУЖИЛАЦА</v>
          </cell>
          <cell r="D127">
            <v>30215</v>
          </cell>
          <cell r="E127">
            <v>100</v>
          </cell>
        </row>
        <row r="128">
          <cell r="A128">
            <v>30216</v>
          </cell>
          <cell r="B128" t="str">
            <v>5.5</v>
          </cell>
          <cell r="C128" t="str">
            <v>ВИСОКИ САВЕТ СУДСТВА</v>
          </cell>
          <cell r="D128">
            <v>30216</v>
          </cell>
          <cell r="E128">
            <v>100</v>
          </cell>
        </row>
        <row r="129">
          <cell r="A129">
            <v>30202</v>
          </cell>
          <cell r="B129" t="str">
            <v>5.6</v>
          </cell>
          <cell r="C129" t="str">
            <v>ВИШИ ТРГОВИНСКИ СУД</v>
          </cell>
          <cell r="D129">
            <v>30202</v>
          </cell>
          <cell r="E129">
            <v>100</v>
          </cell>
        </row>
        <row r="130">
          <cell r="A130">
            <v>30203</v>
          </cell>
          <cell r="B130" t="str">
            <v>5.7</v>
          </cell>
          <cell r="C130" t="str">
            <v>РЕПУБЛИЧКО ЈАВНО ТУЖИЛАШТВО</v>
          </cell>
          <cell r="D130">
            <v>30203</v>
          </cell>
          <cell r="E130">
            <v>100</v>
          </cell>
        </row>
        <row r="131">
          <cell r="A131">
            <v>30214</v>
          </cell>
          <cell r="B131" t="str">
            <v>5.8</v>
          </cell>
          <cell r="C131" t="str">
            <v>ТУЖИЛАШТВО ЗА РАТНЕ ЗЛОЧИНЕ</v>
          </cell>
          <cell r="D131">
            <v>30214</v>
          </cell>
          <cell r="E131">
            <v>100</v>
          </cell>
        </row>
        <row r="132">
          <cell r="A132">
            <v>30204</v>
          </cell>
          <cell r="B132" t="str">
            <v>5.9</v>
          </cell>
          <cell r="C132" t="str">
            <v>РЕПУБЛИЧКО ЈАВНО ПРАВОБРАНИЛАШТВО</v>
          </cell>
          <cell r="D132">
            <v>30204</v>
          </cell>
          <cell r="E132">
            <v>100</v>
          </cell>
        </row>
        <row r="133">
          <cell r="A133">
            <v>41102</v>
          </cell>
          <cell r="B133" t="str">
            <v>56.1</v>
          </cell>
          <cell r="C133" t="str">
            <v>СЕВЕРНОБАЧКИ УПРАВНИ ОКРУГ</v>
          </cell>
          <cell r="D133">
            <v>41102</v>
          </cell>
          <cell r="E133">
            <v>100</v>
          </cell>
        </row>
        <row r="134">
          <cell r="A134">
            <v>41111</v>
          </cell>
          <cell r="B134" t="str">
            <v>56.10</v>
          </cell>
          <cell r="C134" t="str">
            <v>ПОДУНАВСКИ УПРАВНИ ОКРУГ</v>
          </cell>
          <cell r="D134">
            <v>41111</v>
          </cell>
          <cell r="E134">
            <v>100</v>
          </cell>
        </row>
        <row r="135">
          <cell r="A135">
            <v>41112</v>
          </cell>
          <cell r="B135" t="str">
            <v>56.11</v>
          </cell>
          <cell r="C135" t="str">
            <v>БРАНИЧЕВСКИ УПРАВНИ ОКРУГ</v>
          </cell>
          <cell r="D135">
            <v>41112</v>
          </cell>
          <cell r="E135">
            <v>100</v>
          </cell>
        </row>
        <row r="136">
          <cell r="A136">
            <v>41113</v>
          </cell>
          <cell r="B136" t="str">
            <v>56.12</v>
          </cell>
          <cell r="C136" t="str">
            <v>ШУМАДИЈСКИ УПРАВНИ ОКРУГ</v>
          </cell>
          <cell r="D136">
            <v>41113</v>
          </cell>
          <cell r="E136">
            <v>100</v>
          </cell>
        </row>
        <row r="137">
          <cell r="A137">
            <v>41114</v>
          </cell>
          <cell r="B137" t="str">
            <v>56.13</v>
          </cell>
          <cell r="C137" t="str">
            <v>ПОМОРАВСКИ УПРАВНИ ОКРУГ</v>
          </cell>
          <cell r="D137">
            <v>41114</v>
          </cell>
          <cell r="E137">
            <v>100</v>
          </cell>
        </row>
        <row r="138">
          <cell r="A138">
            <v>41115</v>
          </cell>
          <cell r="B138" t="str">
            <v>56.14</v>
          </cell>
          <cell r="C138" t="str">
            <v>БОРСКИ УПРАВНИ ОКРУГ</v>
          </cell>
          <cell r="D138">
            <v>41115</v>
          </cell>
          <cell r="E138">
            <v>100</v>
          </cell>
        </row>
        <row r="139">
          <cell r="A139">
            <v>41116</v>
          </cell>
          <cell r="B139" t="str">
            <v>56.15</v>
          </cell>
          <cell r="C139" t="str">
            <v>ЗАЈЕЧАРСКИ УПРАВНИ ОКРУГ</v>
          </cell>
          <cell r="D139">
            <v>41116</v>
          </cell>
          <cell r="E139">
            <v>100</v>
          </cell>
        </row>
        <row r="140">
          <cell r="A140">
            <v>41117</v>
          </cell>
          <cell r="B140" t="str">
            <v>56.16</v>
          </cell>
          <cell r="C140" t="str">
            <v>ЗЛАТИБОРСКИ УПРАВНИ ОКРУГ</v>
          </cell>
          <cell r="D140">
            <v>41117</v>
          </cell>
          <cell r="E140">
            <v>100</v>
          </cell>
        </row>
        <row r="141">
          <cell r="A141">
            <v>41118</v>
          </cell>
          <cell r="B141" t="str">
            <v>56.17</v>
          </cell>
          <cell r="C141" t="str">
            <v>МОРАВИЧКИ УПРАВНИ ОКРУГ</v>
          </cell>
          <cell r="D141">
            <v>41118</v>
          </cell>
          <cell r="E141">
            <v>100</v>
          </cell>
        </row>
        <row r="142">
          <cell r="A142">
            <v>41119</v>
          </cell>
          <cell r="B142" t="str">
            <v>56.18</v>
          </cell>
          <cell r="C142" t="str">
            <v>РАШКИ УПРАВНИ ОКРУГ</v>
          </cell>
          <cell r="D142">
            <v>41119</v>
          </cell>
          <cell r="E142">
            <v>100</v>
          </cell>
        </row>
        <row r="143">
          <cell r="A143">
            <v>41120</v>
          </cell>
          <cell r="B143" t="str">
            <v>56.19</v>
          </cell>
          <cell r="C143" t="str">
            <v>РАСИНСКИ УПРАВНИ ОКРУГ</v>
          </cell>
          <cell r="D143">
            <v>41120</v>
          </cell>
          <cell r="E143">
            <v>100</v>
          </cell>
        </row>
        <row r="144">
          <cell r="A144">
            <v>41103</v>
          </cell>
          <cell r="B144" t="str">
            <v>56.2</v>
          </cell>
          <cell r="C144" t="str">
            <v>СРЕДЊЕБАНАТСКИ УПРАВНИ ОКРУГ</v>
          </cell>
          <cell r="D144">
            <v>41103</v>
          </cell>
          <cell r="E144">
            <v>100</v>
          </cell>
        </row>
        <row r="145">
          <cell r="A145">
            <v>41121</v>
          </cell>
          <cell r="B145" t="str">
            <v>56.20</v>
          </cell>
          <cell r="C145" t="str">
            <v>НИШАВСКИ УПРАВНИ ОКРУГ</v>
          </cell>
          <cell r="D145">
            <v>41121</v>
          </cell>
          <cell r="E145">
            <v>100</v>
          </cell>
        </row>
        <row r="146">
          <cell r="A146">
            <v>41122</v>
          </cell>
          <cell r="B146" t="str">
            <v>56.21</v>
          </cell>
          <cell r="C146" t="str">
            <v>ТОПЛИЧКИ УПРАВНИ ОКРУГ</v>
          </cell>
          <cell r="D146">
            <v>41122</v>
          </cell>
          <cell r="E146">
            <v>100</v>
          </cell>
        </row>
        <row r="147">
          <cell r="A147">
            <v>41123</v>
          </cell>
          <cell r="B147" t="str">
            <v>56.22</v>
          </cell>
          <cell r="C147" t="str">
            <v>ПИРОТСКИ УПРАВНИ ОКРУГ</v>
          </cell>
          <cell r="D147">
            <v>41123</v>
          </cell>
          <cell r="E147">
            <v>100</v>
          </cell>
        </row>
        <row r="148">
          <cell r="A148">
            <v>41124</v>
          </cell>
          <cell r="B148" t="str">
            <v>56.23</v>
          </cell>
          <cell r="C148" t="str">
            <v>ЈАБЛАНИЧКИ УПРАВНИ ОКРУГ</v>
          </cell>
          <cell r="D148">
            <v>41124</v>
          </cell>
          <cell r="E148">
            <v>100</v>
          </cell>
        </row>
        <row r="149">
          <cell r="A149">
            <v>41125</v>
          </cell>
          <cell r="B149" t="str">
            <v>56.24</v>
          </cell>
          <cell r="C149" t="str">
            <v>ПЧИЊСКИ УПРАВНИ ОКРУГ</v>
          </cell>
          <cell r="D149">
            <v>41125</v>
          </cell>
          <cell r="E149">
            <v>100</v>
          </cell>
        </row>
        <row r="150">
          <cell r="A150">
            <v>41126</v>
          </cell>
          <cell r="B150" t="str">
            <v>56.25</v>
          </cell>
          <cell r="C150" t="str">
            <v>КОСОВСКИ УПРАВНИ ОКРУГ</v>
          </cell>
          <cell r="D150">
            <v>41126</v>
          </cell>
          <cell r="E150">
            <v>100</v>
          </cell>
        </row>
        <row r="151">
          <cell r="A151">
            <v>41127</v>
          </cell>
          <cell r="B151" t="str">
            <v>56.26</v>
          </cell>
          <cell r="C151" t="str">
            <v>ПЕЋКИ УПРАВНИ ОКРУГ</v>
          </cell>
          <cell r="D151">
            <v>41127</v>
          </cell>
          <cell r="E151">
            <v>100</v>
          </cell>
        </row>
        <row r="152">
          <cell r="A152">
            <v>41128</v>
          </cell>
          <cell r="B152" t="str">
            <v>56.27</v>
          </cell>
          <cell r="C152" t="str">
            <v>ПРИЗРЕНСКИ УПРАВНИ ОКРУГ</v>
          </cell>
          <cell r="D152">
            <v>41128</v>
          </cell>
          <cell r="E152">
            <v>100</v>
          </cell>
        </row>
        <row r="153">
          <cell r="A153">
            <v>41129</v>
          </cell>
          <cell r="B153" t="str">
            <v>56.28</v>
          </cell>
          <cell r="C153" t="str">
            <v>КОСОВСКОМИТРОВАЧКИ УПРАВНИ ОКРУГ</v>
          </cell>
          <cell r="D153">
            <v>41129</v>
          </cell>
          <cell r="E153">
            <v>100</v>
          </cell>
        </row>
        <row r="154">
          <cell r="A154">
            <v>41130</v>
          </cell>
          <cell r="B154" t="str">
            <v>56.29</v>
          </cell>
          <cell r="C154" t="str">
            <v>КОСОВСКОПОМОРАВСКИ УПРАВНИ ОКРУГ</v>
          </cell>
          <cell r="D154">
            <v>41130</v>
          </cell>
          <cell r="E154">
            <v>100</v>
          </cell>
        </row>
        <row r="155">
          <cell r="A155">
            <v>41104</v>
          </cell>
          <cell r="B155" t="str">
            <v>56.3</v>
          </cell>
          <cell r="C155" t="str">
            <v>СЕВЕРНОБАНАТСКИ УПРАВНИ ОКРУГ</v>
          </cell>
          <cell r="D155">
            <v>41104</v>
          </cell>
          <cell r="E155">
            <v>100</v>
          </cell>
        </row>
        <row r="156">
          <cell r="A156">
            <v>41105</v>
          </cell>
          <cell r="B156" t="str">
            <v>56.4</v>
          </cell>
          <cell r="C156" t="str">
            <v>ЈУЖНОБАНАТСКИ  УПРАВНИ ОКРУГ</v>
          </cell>
          <cell r="D156">
            <v>41105</v>
          </cell>
          <cell r="E156">
            <v>100</v>
          </cell>
        </row>
        <row r="157">
          <cell r="A157">
            <v>41106</v>
          </cell>
          <cell r="B157" t="str">
            <v>56.5</v>
          </cell>
          <cell r="C157" t="str">
            <v>ЗАПАДНОБАЧКИ УПРАВНИ ОКРУГ</v>
          </cell>
          <cell r="D157">
            <v>41106</v>
          </cell>
          <cell r="E157">
            <v>100</v>
          </cell>
        </row>
        <row r="158">
          <cell r="A158">
            <v>41108</v>
          </cell>
          <cell r="B158" t="str">
            <v>56.6</v>
          </cell>
          <cell r="C158" t="str">
            <v>СРЕМСКИ УПРАВНИ ОКРУГ</v>
          </cell>
          <cell r="D158">
            <v>41108</v>
          </cell>
          <cell r="E158">
            <v>100</v>
          </cell>
        </row>
        <row r="159">
          <cell r="A159">
            <v>41107</v>
          </cell>
          <cell r="B159" t="str">
            <v>56.7</v>
          </cell>
          <cell r="C159" t="str">
            <v>ЈУЖНОБАЧКИ УПРАВНИ ОКРУГ</v>
          </cell>
          <cell r="D159">
            <v>41107</v>
          </cell>
          <cell r="E159">
            <v>100</v>
          </cell>
        </row>
        <row r="160">
          <cell r="A160">
            <v>41109</v>
          </cell>
          <cell r="B160" t="str">
            <v>56.8</v>
          </cell>
          <cell r="C160" t="str">
            <v>МАЧВАНСКИ УПРАВНИ ОКРУГ</v>
          </cell>
          <cell r="D160">
            <v>41109</v>
          </cell>
          <cell r="E160">
            <v>100</v>
          </cell>
        </row>
        <row r="161">
          <cell r="A161">
            <v>41110</v>
          </cell>
          <cell r="B161" t="str">
            <v>56.9</v>
          </cell>
          <cell r="C161" t="str">
            <v>КОЛУБАРСКИ УПРАВНИ ОКРУГ</v>
          </cell>
          <cell r="D161">
            <v>41110</v>
          </cell>
          <cell r="E161">
            <v>100</v>
          </cell>
        </row>
        <row r="162">
          <cell r="A162">
            <v>61031</v>
          </cell>
          <cell r="B162" t="str">
            <v>8.1</v>
          </cell>
          <cell r="C162" t="str">
            <v>ДИПЛОМАТСКО-КОНЗУЛАРНА ПРЕДСТАВНИШТВА</v>
          </cell>
          <cell r="D162">
            <v>61031</v>
          </cell>
          <cell r="E162">
            <v>100</v>
          </cell>
        </row>
        <row r="163">
          <cell r="A163">
            <v>61041</v>
          </cell>
          <cell r="B163" t="str">
            <v>9.1</v>
          </cell>
          <cell r="C163" t="str">
            <v>ИНСПЕКТОРАТ ОДБРАНЕ</v>
          </cell>
          <cell r="D163">
            <v>61041</v>
          </cell>
          <cell r="E163">
            <v>100</v>
          </cell>
        </row>
        <row r="164">
          <cell r="A164">
            <v>61042</v>
          </cell>
          <cell r="B164" t="str">
            <v>9.2</v>
          </cell>
          <cell r="C164" t="str">
            <v>ВОЈНА СЛУЖБА БЕЗБЕДНОСТИ</v>
          </cell>
          <cell r="D164">
            <v>61042</v>
          </cell>
          <cell r="E164">
            <v>100</v>
          </cell>
        </row>
        <row r="165">
          <cell r="A165">
            <v>61043</v>
          </cell>
          <cell r="B165" t="str">
            <v>9.3</v>
          </cell>
          <cell r="C165" t="str">
            <v>ВОЈНО-ОБАВЕШТАЈНА СЛУЖБА</v>
          </cell>
          <cell r="D165">
            <v>61043</v>
          </cell>
          <cell r="E165">
            <v>100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75">
          <cell r="A175" t="str">
            <v>Orgid</v>
          </cell>
          <cell r="B175" t="str">
            <v>razdeo</v>
          </cell>
          <cell r="C175" t="str">
            <v>naziv</v>
          </cell>
        </row>
        <row r="177">
          <cell r="A177">
            <v>41700</v>
          </cell>
          <cell r="B177">
            <v>9999</v>
          </cell>
          <cell r="C177" t="str">
            <v>АГЕНЦИЈА ЗА РАЗВОЈ ИНФРАСТРУКТУРЕ ЛОКАЛНЕ САМОУПРАВЕ</v>
          </cell>
          <cell r="D177">
            <v>27</v>
          </cell>
          <cell r="E177">
            <v>100</v>
          </cell>
        </row>
        <row r="178">
          <cell r="A178">
            <v>0</v>
          </cell>
          <cell r="B178">
            <v>9999</v>
          </cell>
          <cell r="E178">
            <v>100</v>
          </cell>
        </row>
        <row r="179">
          <cell r="A179" t="str">
            <v>PROMENE</v>
          </cell>
          <cell r="B179">
            <v>9999</v>
          </cell>
          <cell r="E179">
            <v>100</v>
          </cell>
        </row>
        <row r="180">
          <cell r="A180">
            <v>10207</v>
          </cell>
          <cell r="B180">
            <v>9999</v>
          </cell>
          <cell r="C180" t="str">
            <v>СЛУЖБА ЗА ЉУДСКА И МАЊИНСКА ПРАВА</v>
          </cell>
          <cell r="D180">
            <v>26</v>
          </cell>
          <cell r="E180">
            <v>100</v>
          </cell>
        </row>
        <row r="181">
          <cell r="A181">
            <v>10209</v>
          </cell>
          <cell r="B181">
            <v>9999</v>
          </cell>
          <cell r="C181" t="str">
            <v>КАНЦЕЛАРИЈА ЗА НАЦИОНАЛНИ ИНВЕСТИЦИОНИ ПЛАН</v>
          </cell>
          <cell r="D181">
            <v>27</v>
          </cell>
          <cell r="E181">
            <v>100</v>
          </cell>
        </row>
        <row r="182">
          <cell r="A182">
            <v>10702</v>
          </cell>
          <cell r="B182">
            <v>9999</v>
          </cell>
          <cell r="C182" t="str">
            <v>УПРАВА ЗА ПОЉОПРИВРЕДНО ЗЕМЉИШТЕ</v>
          </cell>
          <cell r="D182">
            <v>14</v>
          </cell>
          <cell r="E182">
            <v>100</v>
          </cell>
        </row>
        <row r="183">
          <cell r="A183">
            <v>0</v>
          </cell>
          <cell r="B183">
            <v>9999</v>
          </cell>
          <cell r="E183">
            <v>100</v>
          </cell>
        </row>
        <row r="184">
          <cell r="A184">
            <v>0</v>
          </cell>
          <cell r="B184">
            <v>9999</v>
          </cell>
          <cell r="E184">
            <v>100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A6">
            <v>20100</v>
          </cell>
          <cell r="B6">
            <v>1</v>
          </cell>
          <cell r="C6" t="str">
            <v>НАРОДНА СКУПШТИНА</v>
          </cell>
        </row>
        <row r="7">
          <cell r="A7">
            <v>10100</v>
          </cell>
          <cell r="B7">
            <v>2</v>
          </cell>
          <cell r="C7" t="str">
            <v>ПРЕДСЕДНИК РЕПУБЛИКЕ</v>
          </cell>
        </row>
        <row r="8">
          <cell r="B8">
            <v>3</v>
          </cell>
          <cell r="C8" t="str">
            <v>ВЛАДА</v>
          </cell>
        </row>
        <row r="9">
          <cell r="A9">
            <v>30100</v>
          </cell>
          <cell r="B9">
            <v>4</v>
          </cell>
          <cell r="C9" t="str">
            <v>УСТАВНИ СУД</v>
          </cell>
        </row>
        <row r="10">
          <cell r="A10">
            <v>30200</v>
          </cell>
          <cell r="B10">
            <v>5</v>
          </cell>
          <cell r="C10" t="str">
            <v>ПРАВОСУДНИ ОРГАНИ</v>
          </cell>
        </row>
        <row r="11">
          <cell r="A11">
            <v>42700</v>
          </cell>
          <cell r="B11">
            <v>6</v>
          </cell>
          <cell r="C11" t="str">
            <v>ЗАШТИТНИК ГРАЂАНА</v>
          </cell>
        </row>
        <row r="12">
          <cell r="A12">
            <v>20102</v>
          </cell>
          <cell r="B12">
            <v>7</v>
          </cell>
          <cell r="C12" t="str">
            <v>ДРЖАВНА РЕВИЗОРСКА ИНСТИТУЦИЈА</v>
          </cell>
        </row>
        <row r="13">
          <cell r="A13">
            <v>61030</v>
          </cell>
          <cell r="B13">
            <v>8</v>
          </cell>
          <cell r="C13" t="str">
            <v>МИНИСТАРСТВО СПОЉНИХ ПОСЛОВА</v>
          </cell>
        </row>
        <row r="14">
          <cell r="A14">
            <v>61040</v>
          </cell>
          <cell r="B14">
            <v>9</v>
          </cell>
          <cell r="C14" t="str">
            <v>МИНИСТАРСТВО ОДБРАНЕ</v>
          </cell>
        </row>
        <row r="15">
          <cell r="A15">
            <v>10600</v>
          </cell>
          <cell r="B15">
            <v>10</v>
          </cell>
          <cell r="C15" t="str">
            <v>МИНИСТАРСТВО УНУТРАШЊИХ ПОСЛОВА</v>
          </cell>
        </row>
        <row r="16">
          <cell r="A16">
            <v>41300</v>
          </cell>
          <cell r="B16">
            <v>11</v>
          </cell>
          <cell r="C16" t="str">
            <v>БЕЗБЕДНОСНО ИНФОРМАТИВНА АГЕНЦИЈА</v>
          </cell>
        </row>
        <row r="17">
          <cell r="A17">
            <v>10500</v>
          </cell>
          <cell r="B17">
            <v>12</v>
          </cell>
          <cell r="C17" t="str">
            <v>МИНИСТАРСТВО ФИНАНСИЈА</v>
          </cell>
        </row>
        <row r="18">
          <cell r="A18">
            <v>10300</v>
          </cell>
          <cell r="B18">
            <v>13</v>
          </cell>
          <cell r="C18" t="str">
            <v>МИНИСТАРСТВО ПРАВДЕ</v>
          </cell>
        </row>
        <row r="19">
          <cell r="A19">
            <v>10700</v>
          </cell>
          <cell r="B19">
            <v>14</v>
          </cell>
          <cell r="C19" t="str">
            <v>МИНИСТАРСТВО ПОЉОПРИВРЕДЕ, ШУМАРСТВА И ВОДОПРИВРЕДЕ</v>
          </cell>
        </row>
        <row r="20">
          <cell r="A20">
            <v>13000</v>
          </cell>
          <cell r="B20">
            <v>15</v>
          </cell>
          <cell r="C20" t="str">
            <v>MИНИСТАРСТВО ЕКОНОМИЈЕ И РЕГИОНАЛНОГ РАЗВОЈА</v>
          </cell>
        </row>
        <row r="21">
          <cell r="A21">
            <v>10900</v>
          </cell>
          <cell r="B21">
            <v>16</v>
          </cell>
          <cell r="C21" t="str">
            <v>МИНИСТАРСТВО РУДАРСТВА И ЕНЕРГЕТИКЕ</v>
          </cell>
        </row>
        <row r="22">
          <cell r="A22">
            <v>13100</v>
          </cell>
          <cell r="B22">
            <v>17</v>
          </cell>
          <cell r="C22" t="str">
            <v>MИНИСТАРСТВО ЗА ИНФРАСТРУКТУРУ</v>
          </cell>
        </row>
        <row r="23">
          <cell r="A23">
            <v>13200</v>
          </cell>
          <cell r="B23">
            <v>18</v>
          </cell>
          <cell r="C23" t="str">
            <v>МИНИСТАРСТВО ЗА ТЕЛЕКОМУНИКАЦИЈЕ И ИНФОРМАЦИОНО ДРУШТВО</v>
          </cell>
        </row>
        <row r="24">
          <cell r="A24">
            <v>13400</v>
          </cell>
          <cell r="B24">
            <v>19</v>
          </cell>
          <cell r="C24" t="str">
            <v>МИНИСТАРСТВО РАДА И СОЦИЈАЛНЕ ПОЛИТИКЕ</v>
          </cell>
        </row>
        <row r="25">
          <cell r="A25">
            <v>13500</v>
          </cell>
          <cell r="B25">
            <v>20</v>
          </cell>
          <cell r="C25" t="str">
            <v>МИНИСТАРСТВО ЗА НАУКУ И ТЕХНОЛОШКИ РАЗВОЈ</v>
          </cell>
        </row>
        <row r="26">
          <cell r="A26">
            <v>14000</v>
          </cell>
          <cell r="B26">
            <v>21</v>
          </cell>
          <cell r="C26" t="str">
            <v>МИНИСТАРСТВО ЖИВОТНЕ СРЕДИНЕ И ПРОСТОРНОГ ПЛАНИРАЊА</v>
          </cell>
        </row>
        <row r="27">
          <cell r="A27">
            <v>13800</v>
          </cell>
          <cell r="B27">
            <v>22</v>
          </cell>
          <cell r="C27" t="str">
            <v>МИНИСТАРСТВО ОМЛАДИНЕ И СПОРТА</v>
          </cell>
        </row>
        <row r="28">
          <cell r="A28">
            <v>11800</v>
          </cell>
          <cell r="B28">
            <v>23</v>
          </cell>
          <cell r="C28" t="str">
            <v>МИНИСТАРСТВО КУЛТУРЕ</v>
          </cell>
        </row>
        <row r="29">
          <cell r="A29">
            <v>12300</v>
          </cell>
          <cell r="B29">
            <v>24</v>
          </cell>
          <cell r="C29" t="str">
            <v>МИНИСТАРСТВО ЗА ДИЈАСПОРУ</v>
          </cell>
        </row>
        <row r="30">
          <cell r="A30">
            <v>13900</v>
          </cell>
          <cell r="B30">
            <v>25</v>
          </cell>
          <cell r="C30" t="str">
            <v>МИНИСТАРСТВО ЗА КОСОВО И МЕТОХИЈУ</v>
          </cell>
        </row>
        <row r="31">
          <cell r="A31">
            <v>14200</v>
          </cell>
          <cell r="B31">
            <v>26</v>
          </cell>
          <cell r="C31" t="str">
            <v>МИНИСТАРСТВО ЗА ЉУДСКА И МАЊИНСКА ПРАВА</v>
          </cell>
        </row>
        <row r="32">
          <cell r="A32">
            <v>14100</v>
          </cell>
          <cell r="B32">
            <v>27</v>
          </cell>
          <cell r="C32" t="str">
            <v>МИНИСТАРСТВО ЗА НАЦИОНАЛНИ ИНВЕСТИЦИОНИ ПЛАН</v>
          </cell>
        </row>
        <row r="33">
          <cell r="A33">
            <v>40100</v>
          </cell>
          <cell r="B33">
            <v>28</v>
          </cell>
          <cell r="C33" t="str">
            <v>РЕПУБЛИЧКИ СЕКРЕТАРИЈАТ ЗА ЗАКОНОДАВСТВО</v>
          </cell>
        </row>
        <row r="34">
          <cell r="A34">
            <v>40300</v>
          </cell>
          <cell r="B34">
            <v>29</v>
          </cell>
          <cell r="C34" t="str">
            <v>РЕПУБЛИЧКИ ЗАВОД ЗА РАЗВОЈ</v>
          </cell>
        </row>
        <row r="35">
          <cell r="A35">
            <v>40400</v>
          </cell>
          <cell r="B35">
            <v>30</v>
          </cell>
          <cell r="C35" t="str">
            <v>РЕПУБЛИЧКИ ЗАВОД ЗА СТАТИСТИКУ</v>
          </cell>
        </row>
        <row r="36">
          <cell r="A36">
            <v>40500</v>
          </cell>
          <cell r="B36">
            <v>31</v>
          </cell>
          <cell r="C36" t="str">
            <v>РЕПУБЛИЧКИ ХИДРОМЕТЕОРОЛОШКИ ЗАВОД</v>
          </cell>
        </row>
        <row r="37">
          <cell r="A37">
            <v>40600</v>
          </cell>
          <cell r="B37">
            <v>32</v>
          </cell>
          <cell r="C37" t="str">
            <v>РЕПУБЛИЧКИ ГЕОДЕТСКИ ЗАВОД</v>
          </cell>
        </row>
        <row r="38">
          <cell r="A38">
            <v>40800</v>
          </cell>
          <cell r="B38">
            <v>33</v>
          </cell>
          <cell r="C38" t="str">
            <v>РЕПУБЛИЧКИ СЕИЗМОЛОШКИ ЗАВОД</v>
          </cell>
        </row>
        <row r="39">
          <cell r="A39">
            <v>40700</v>
          </cell>
          <cell r="B39">
            <v>34</v>
          </cell>
          <cell r="C39" t="str">
            <v>РЕПУБЛИЧКА ДИРЕКЦИЈА ЗА ИМОВИНУ РЕПУБЛИКЕ СРБИЈЕ</v>
          </cell>
        </row>
        <row r="40">
          <cell r="A40">
            <v>11601</v>
          </cell>
          <cell r="B40">
            <v>35</v>
          </cell>
          <cell r="C40" t="str">
            <v>РЕПУБЛИЧКИ ЗАВОД ЗА ИНФОРМАТИКУ И ИНТЕРНЕТ</v>
          </cell>
        </row>
        <row r="41">
          <cell r="A41">
            <v>11301</v>
          </cell>
          <cell r="B41">
            <v>36</v>
          </cell>
          <cell r="C41" t="str">
            <v>АГЕНЦИЈА ЗА СТРАНА УЛАГАЊА И ПРОМОЦИЈУ ИЗВОЗА</v>
          </cell>
        </row>
        <row r="42">
          <cell r="A42">
            <v>10202</v>
          </cell>
          <cell r="B42">
            <v>37</v>
          </cell>
          <cell r="C42" t="str">
            <v>ЦЕНТАР ЗА РАЗМИНИРАЊЕ</v>
          </cell>
        </row>
        <row r="43">
          <cell r="A43">
            <v>64040</v>
          </cell>
          <cell r="B43">
            <v>38</v>
          </cell>
          <cell r="C43" t="str">
            <v>ЗАВОД ЗА ИНТЕЛЕКТУАЛНУ СВОЈИНУ</v>
          </cell>
        </row>
        <row r="44">
          <cell r="A44">
            <v>12401</v>
          </cell>
          <cell r="B44">
            <v>39</v>
          </cell>
          <cell r="C44" t="str">
            <v>ДИРЕКЦИЈА ЗА УНУТРАШЊЕ ПЛОВНЕ ПУТЕВЕ - ПЛОВПУТ</v>
          </cell>
        </row>
        <row r="45">
          <cell r="A45">
            <v>12408</v>
          </cell>
          <cell r="B45">
            <v>40</v>
          </cell>
          <cell r="C45" t="str">
            <v>ГЕОМАГНЕТСКИ ЗАВОД</v>
          </cell>
        </row>
        <row r="46">
          <cell r="A46">
            <v>50011</v>
          </cell>
          <cell r="B46">
            <v>41</v>
          </cell>
          <cell r="C46" t="str">
            <v>ЗАВОД ЗА СОЦИЈАЛНО ОСИГУРАЊЕ</v>
          </cell>
        </row>
        <row r="47">
          <cell r="A47">
            <v>42300</v>
          </cell>
          <cell r="B47">
            <v>42</v>
          </cell>
          <cell r="C47" t="str">
            <v>СРПСКА АКАДЕМИЈА НАУКА И УМЕТНОСТИ</v>
          </cell>
        </row>
        <row r="48">
          <cell r="A48">
            <v>41200</v>
          </cell>
          <cell r="B48">
            <v>43</v>
          </cell>
          <cell r="C48" t="str">
            <v>УПРАВА ЗА ЈАВНЕ НАБАВКЕ</v>
          </cell>
        </row>
        <row r="49">
          <cell r="A49">
            <v>41600</v>
          </cell>
          <cell r="B49">
            <v>44</v>
          </cell>
          <cell r="C49" t="str">
            <v>КОМИСИЈА ЗА ИСПИТИВАЊЕ ОДГОВОРНОСТИ ЗА КРШЕЊЕ
ЉУДСКИХ ПРАВА</v>
          </cell>
        </row>
        <row r="50">
          <cell r="A50">
            <v>10902</v>
          </cell>
          <cell r="B50">
            <v>45</v>
          </cell>
          <cell r="C50" t="str">
            <v>АГЕНЦИЈА ЗА РУДАРСТВО</v>
          </cell>
        </row>
        <row r="51">
          <cell r="A51">
            <v>40900</v>
          </cell>
          <cell r="B51">
            <v>46</v>
          </cell>
          <cell r="C51" t="str">
            <v>АГЕНЦИЈА ЗА РЕЦИКЛАЖУ</v>
          </cell>
        </row>
        <row r="52">
          <cell r="A52">
            <v>10901</v>
          </cell>
          <cell r="B52">
            <v>47</v>
          </cell>
          <cell r="C52" t="str">
            <v>АГЕНЦИЈА ЗА ЕНЕРГЕТСКУ ЕФИКАСНОСТ</v>
          </cell>
        </row>
        <row r="53">
          <cell r="A53">
            <v>41000</v>
          </cell>
          <cell r="B53">
            <v>48</v>
          </cell>
          <cell r="C53" t="str">
            <v>КОМЕСАРИЈАТ ЗА ИЗБЕГЛИЦЕ</v>
          </cell>
        </row>
        <row r="54">
          <cell r="A54">
            <v>42500</v>
          </cell>
          <cell r="B54">
            <v>49</v>
          </cell>
          <cell r="C54" t="str">
            <v>РЕПУБЛИЧКИ ОДБОР ЗА РЕШАВАЊЕ О СУКОБУ ИНТЕРЕСА</v>
          </cell>
        </row>
        <row r="55">
          <cell r="A55">
            <v>43200</v>
          </cell>
          <cell r="B55">
            <v>50</v>
          </cell>
          <cell r="C55" t="str">
            <v>АГЕНЦИЈА ЗА БОРБУ ПРОТИВ КОРУПЦИЈЕ</v>
          </cell>
        </row>
        <row r="56">
          <cell r="A56">
            <v>42600</v>
          </cell>
          <cell r="B56">
            <v>51</v>
          </cell>
          <cell r="C56" t="str">
            <v>ПОВЕРЕНИК ЗА ИНФОРМАЦИЈЕ ОД ЈАВНОГ ЗНАЧАЈА И ЗАШТИТУ ПОДАТАКА О ЛИЧНОСТИ</v>
          </cell>
        </row>
        <row r="57">
          <cell r="A57">
            <v>43100</v>
          </cell>
          <cell r="B57">
            <v>52</v>
          </cell>
          <cell r="C57" t="str">
            <v>ДИРЕКЦИЈА ЗА РЕСТИТУЦИЈУ</v>
          </cell>
        </row>
        <row r="58">
          <cell r="A58">
            <v>12500</v>
          </cell>
          <cell r="B58">
            <v>53</v>
          </cell>
          <cell r="C58" t="str">
            <v>ДИРЕКЦИЈА ЗА ЖЕЛЕЗНИЦУ</v>
          </cell>
        </row>
        <row r="59">
          <cell r="A59">
            <v>42800</v>
          </cell>
          <cell r="B59">
            <v>54</v>
          </cell>
          <cell r="C59" t="str">
            <v>РЕПУБЛИЧКА АГЕНЦИЈА ЗА МИРНО РЕШАВАЊЕ РАДНИХ СПОРОВА</v>
          </cell>
        </row>
        <row r="60">
          <cell r="A60">
            <v>41100</v>
          </cell>
          <cell r="B60">
            <v>55</v>
          </cell>
          <cell r="C60" t="str">
            <v>УПРАВА ЗА ЗАЈЕДНИЧКЕ ПОСЛОВЕ РЕПУБЛИЧКИХ ОРГАНА</v>
          </cell>
        </row>
        <row r="61">
          <cell r="B61">
            <v>56</v>
          </cell>
          <cell r="C61" t="str">
            <v>УПРАВНИ ОКРУЗИ</v>
          </cell>
        </row>
        <row r="62">
          <cell r="A62">
            <v>13300</v>
          </cell>
          <cell r="B62">
            <v>57</v>
          </cell>
          <cell r="C62" t="str">
            <v>МИНИСТАРСТВО ТРГОВИНЕ И УСЛУГА</v>
          </cell>
        </row>
        <row r="63">
          <cell r="A63">
            <v>11900</v>
          </cell>
          <cell r="B63">
            <v>58</v>
          </cell>
          <cell r="C63" t="str">
            <v>МИНИСТАРСТВО ЗДРАВЉА</v>
          </cell>
        </row>
        <row r="64">
          <cell r="A64">
            <v>13700</v>
          </cell>
          <cell r="B64">
            <v>59</v>
          </cell>
          <cell r="C64" t="str">
            <v>МИНИСТАРСТВО ПРОСВЕТЕ</v>
          </cell>
        </row>
        <row r="65">
          <cell r="A65">
            <v>10400</v>
          </cell>
          <cell r="B65">
            <v>60</v>
          </cell>
          <cell r="C65" t="str">
            <v>МИНИСТАРСТВО ЗА ДРЖАВНУ УПРАВУ И ЛОКАЛНУ САМОУПРАВУ</v>
          </cell>
        </row>
        <row r="66">
          <cell r="A66">
            <v>12100</v>
          </cell>
          <cell r="B66">
            <v>61</v>
          </cell>
          <cell r="C66" t="str">
            <v>МИНИСТАРСТВО ВЕРА</v>
          </cell>
        </row>
        <row r="68">
          <cell r="A68">
            <v>20101</v>
          </cell>
          <cell r="B68" t="str">
            <v>1.1</v>
          </cell>
          <cell r="C68" t="str">
            <v>НАРОДНА СКУПШТИНА - СТРУЧНЕ СЛУЖБЕ</v>
          </cell>
        </row>
        <row r="69">
          <cell r="A69">
            <v>10502</v>
          </cell>
          <cell r="B69" t="str">
            <v>12.1</v>
          </cell>
          <cell r="C69" t="str">
            <v>УПРАВА ЦАРИНА</v>
          </cell>
        </row>
        <row r="70">
          <cell r="A70">
            <v>40200</v>
          </cell>
          <cell r="B70" t="str">
            <v>12.2</v>
          </cell>
          <cell r="C70" t="str">
            <v>ПОРЕСКА УПРАВА</v>
          </cell>
        </row>
        <row r="71">
          <cell r="A71">
            <v>10505</v>
          </cell>
          <cell r="B71" t="str">
            <v>12.3</v>
          </cell>
          <cell r="C71" t="str">
            <v>УПРАВА ЗА ТРЕЗОР</v>
          </cell>
        </row>
        <row r="72">
          <cell r="A72">
            <v>10504</v>
          </cell>
          <cell r="B72" t="str">
            <v>12.4</v>
          </cell>
          <cell r="C72" t="str">
            <v>УПРАВА ЗА ИГРЕ НА СРЕЋУ</v>
          </cell>
        </row>
        <row r="73">
          <cell r="A73">
            <v>10507</v>
          </cell>
          <cell r="B73" t="str">
            <v>12.5</v>
          </cell>
          <cell r="C73" t="str">
            <v>УПРАВА ЗА ДУВАН</v>
          </cell>
        </row>
        <row r="74">
          <cell r="A74">
            <v>10508</v>
          </cell>
          <cell r="B74" t="str">
            <v>12.6</v>
          </cell>
          <cell r="C74" t="str">
            <v>УПРАВА ЗА СПРЕЧАВАЊЕ ПРАЊА НОВЦА</v>
          </cell>
        </row>
        <row r="75">
          <cell r="A75">
            <v>10509</v>
          </cell>
          <cell r="B75" t="str">
            <v>12.7</v>
          </cell>
          <cell r="C75" t="str">
            <v>ДЕВИЗНИ ИНСПЕКТОРАТ</v>
          </cell>
        </row>
        <row r="76">
          <cell r="A76">
            <v>10510</v>
          </cell>
          <cell r="B76" t="str">
            <v>12.8</v>
          </cell>
          <cell r="C76" t="str">
            <v>УПРАВА ЗА СЛОБОДНЕ ЗОНЕ</v>
          </cell>
        </row>
        <row r="77">
          <cell r="A77">
            <v>10511</v>
          </cell>
          <cell r="B77" t="str">
            <v>12.9</v>
          </cell>
          <cell r="C77" t="str">
            <v>УПРАВА ЗА ЈАВНИ ДУГ</v>
          </cell>
        </row>
        <row r="78">
          <cell r="A78">
            <v>10301</v>
          </cell>
          <cell r="B78" t="str">
            <v>13.1</v>
          </cell>
          <cell r="C78" t="str">
            <v>УПРАВА ЗА ИЗВРШЕЊЕ ЗАВОДСКИХ САНКЦИЈА</v>
          </cell>
        </row>
        <row r="79">
          <cell r="A79">
            <v>10302</v>
          </cell>
          <cell r="B79" t="str">
            <v>13.2</v>
          </cell>
          <cell r="C79" t="str">
            <v>ДИРЕКЦИЈА ЗА УПРАВЉАЊЕ ОДУЗЕТОМ ИМОВИНОМ</v>
          </cell>
        </row>
        <row r="80">
          <cell r="A80">
            <v>41900</v>
          </cell>
          <cell r="B80" t="str">
            <v>14.1</v>
          </cell>
          <cell r="C80" t="str">
            <v>УПРАВА ЗА ВЕТЕРИНУ</v>
          </cell>
        </row>
        <row r="81">
          <cell r="A81">
            <v>42000</v>
          </cell>
          <cell r="B81" t="str">
            <v>14.2</v>
          </cell>
          <cell r="C81" t="str">
            <v>УПРАВА ЗА ЗАШТИТУ БИЉА</v>
          </cell>
        </row>
        <row r="82">
          <cell r="A82">
            <v>10701</v>
          </cell>
          <cell r="B82" t="str">
            <v>14.3</v>
          </cell>
          <cell r="C82" t="str">
            <v>РЕПУБЛИЧКА ДИРЕКЦИЈА ЗА ВОДЕ</v>
          </cell>
        </row>
        <row r="83">
          <cell r="A83">
            <v>12001</v>
          </cell>
          <cell r="B83" t="str">
            <v>14.4</v>
          </cell>
          <cell r="C83" t="str">
            <v>УПРАВА ЗА ШУМЕ</v>
          </cell>
        </row>
        <row r="84">
          <cell r="A84">
            <v>10703</v>
          </cell>
          <cell r="B84" t="str">
            <v>14.5</v>
          </cell>
          <cell r="C84" t="str">
            <v>ГЕНЕРАЛНИ ИНСПЕКТОРАТ ПОЉОПРИВРЕДЕ, ШУМАРСТВА И ВОДОПРИВРЕДЕ</v>
          </cell>
        </row>
        <row r="85">
          <cell r="A85">
            <v>13001</v>
          </cell>
          <cell r="B85" t="str">
            <v>15.1</v>
          </cell>
          <cell r="C85" t="str">
            <v>ДИРЕКЦИЈА ЗА МЕРЕ И ДРАГОЦЕНЕ МЕТАЛЕ</v>
          </cell>
        </row>
        <row r="86">
          <cell r="A86">
            <v>11203</v>
          </cell>
          <cell r="B86" t="str">
            <v>15.2</v>
          </cell>
          <cell r="C86" t="str">
            <v>ФОНД ЗА РАЗВОЈ ТУРИЗМА</v>
          </cell>
        </row>
        <row r="87">
          <cell r="A87">
            <v>50010</v>
          </cell>
          <cell r="B87" t="str">
            <v>19.1</v>
          </cell>
          <cell r="C87" t="str">
            <v>ИНСПЕКТОРАТ ЗА РАД</v>
          </cell>
        </row>
        <row r="88">
          <cell r="A88">
            <v>50021</v>
          </cell>
          <cell r="B88" t="str">
            <v>19.2</v>
          </cell>
          <cell r="C88" t="str">
            <v>БУЏЕТСКИ ФОНД ЗА ПРОГРАМЕ ЗАШТИТЕ И УНАПРЕЂЕЊА ПОЛОЖАЈА ОСОБА СА ИНВАЛИДИТЕТОМ</v>
          </cell>
        </row>
        <row r="89">
          <cell r="A89">
            <v>50022</v>
          </cell>
          <cell r="B89" t="str">
            <v>19.3</v>
          </cell>
          <cell r="C89" t="str">
            <v>БУЏЕТСКИ ФОНД ЗА ПРОГРАМЕ СОЦИЈАЛНО-ХУМАНИТАРНИХ ОРГАНИЗАЦИЈА</v>
          </cell>
        </row>
        <row r="90">
          <cell r="A90">
            <v>50023</v>
          </cell>
          <cell r="B90" t="str">
            <v>19.4</v>
          </cell>
          <cell r="C90" t="str">
            <v>БУЏЕТСКИ ФОНД ЗА УСТАНОВЕ СОЦИЈАЛНЕ ЗАШТИТЕ</v>
          </cell>
        </row>
        <row r="91">
          <cell r="A91">
            <v>13401</v>
          </cell>
          <cell r="B91" t="str">
            <v>19.5</v>
          </cell>
          <cell r="C91" t="str">
            <v>УПРАВА ЗА БЕЗБЕДНОСТ И ЗДРАВЉЕ НА РАДУ</v>
          </cell>
        </row>
        <row r="92">
          <cell r="A92">
            <v>13402</v>
          </cell>
          <cell r="B92" t="str">
            <v>19.6</v>
          </cell>
          <cell r="C92" t="str">
            <v>УПРАВА ЗА РОДНУ РАВНОПРАВНОСТ</v>
          </cell>
        </row>
        <row r="93">
          <cell r="A93">
            <v>14001</v>
          </cell>
          <cell r="B93" t="str">
            <v>21.1</v>
          </cell>
          <cell r="C93" t="str">
            <v>АГЕНЦИЈА ЗА ЗАШТИТУ ЖИВОТНЕ СРЕДИНЕ</v>
          </cell>
        </row>
        <row r="94">
          <cell r="A94">
            <v>14001</v>
          </cell>
          <cell r="B94" t="str">
            <v>21.1</v>
          </cell>
          <cell r="C94" t="str">
            <v>АГЕНЦИЈА ЗА ЗАШТИТУ ЖИВОТНЕ СРЕДИНЕ</v>
          </cell>
        </row>
        <row r="95">
          <cell r="A95">
            <v>50026</v>
          </cell>
          <cell r="B95" t="str">
            <v>21.2</v>
          </cell>
          <cell r="C95" t="str">
            <v>ФОНД ЗА ЗАШТИТУ ЖИВОТНЕ СРЕДИНЕ</v>
          </cell>
        </row>
        <row r="96">
          <cell r="A96">
            <v>50026</v>
          </cell>
          <cell r="B96" t="str">
            <v>21.2</v>
          </cell>
          <cell r="C96" t="str">
            <v>ФОНД ЗА ЗАШТИТУ ЖИВОТНЕ СРЕДИНЕ</v>
          </cell>
        </row>
        <row r="97">
          <cell r="A97">
            <v>50025</v>
          </cell>
          <cell r="B97" t="str">
            <v>22.1</v>
          </cell>
          <cell r="C97" t="str">
            <v>БУЏЕТСКИ ФОНД ЗА ФИНАНСИРАЊЕ СПОРТА</v>
          </cell>
        </row>
        <row r="98">
          <cell r="A98">
            <v>13801</v>
          </cell>
          <cell r="B98" t="str">
            <v>22.2</v>
          </cell>
          <cell r="C98" t="str">
            <v>АНТИДОПИНГ АГЕНЦИЈА РЕПУБЛИКЕ СРБИЈЕ</v>
          </cell>
        </row>
        <row r="99">
          <cell r="A99">
            <v>13802</v>
          </cell>
          <cell r="B99" t="str">
            <v>22.3</v>
          </cell>
          <cell r="C99" t="str">
            <v>УСТАНОВЕ У ОБЛАСТИ ФИЗИЧКЕ КУЛТУРЕ</v>
          </cell>
        </row>
        <row r="100">
          <cell r="A100">
            <v>13803</v>
          </cell>
          <cell r="B100" t="str">
            <v>22.4</v>
          </cell>
          <cell r="C100" t="str">
            <v>ФОНД ЗА МЛАДЕ ТАЛЕНТЕ</v>
          </cell>
        </row>
        <row r="101">
          <cell r="A101">
            <v>13803</v>
          </cell>
          <cell r="B101" t="str">
            <v>22.4</v>
          </cell>
          <cell r="C101" t="str">
            <v>ФОНД ЗА МЛАДЕ ТАЛЕНТЕ</v>
          </cell>
        </row>
        <row r="102">
          <cell r="A102">
            <v>11801</v>
          </cell>
          <cell r="B102" t="str">
            <v>23.1</v>
          </cell>
          <cell r="C102" t="str">
            <v>УСТАНОВЕ КУЛТУРЕ</v>
          </cell>
        </row>
        <row r="103">
          <cell r="A103">
            <v>10203</v>
          </cell>
          <cell r="B103" t="str">
            <v>25.1</v>
          </cell>
          <cell r="C103" t="str">
            <v>ФОНД ЗА КОСОВО И МЕТОХИЈУ</v>
          </cell>
        </row>
        <row r="104">
          <cell r="A104">
            <v>10204</v>
          </cell>
          <cell r="B104" t="str">
            <v>3.1</v>
          </cell>
          <cell r="C104" t="str">
            <v>КАБИНЕТ ПРЕДСЕДНИКА ВЛАДЕ</v>
          </cell>
        </row>
        <row r="105">
          <cell r="A105">
            <v>10206</v>
          </cell>
          <cell r="B105" t="str">
            <v>3.10</v>
          </cell>
          <cell r="C105" t="str">
            <v>СЛУЖБА ЗА УПРАВЉАЊЕ КАДРОВИМА</v>
          </cell>
        </row>
        <row r="106">
          <cell r="A106">
            <v>10220</v>
          </cell>
          <cell r="B106" t="str">
            <v>3.11</v>
          </cell>
          <cell r="C106" t="str">
            <v>СЛУЖБА КООРДИНАЦИОНОГ ТЕЛА СРБИЈЕ ЗА ОПШТИНЕ ПРЕШЕВО, БУЈАНОВАЦ И МЕДВЕЂА</v>
          </cell>
        </row>
        <row r="107">
          <cell r="A107">
            <v>61029</v>
          </cell>
          <cell r="B107" t="str">
            <v>3.12</v>
          </cell>
          <cell r="C107" t="str">
            <v>АВИО-СЛУЖБА ВЛАДЕ</v>
          </cell>
        </row>
        <row r="108">
          <cell r="A108">
            <v>10208</v>
          </cell>
          <cell r="B108" t="str">
            <v>3.13</v>
          </cell>
          <cell r="C108" t="str">
            <v>КАНЦЕЛАРИЈА НАЦИОНАЛНОГ САВЕТА ЗА САРАДЊУ СА МЕЂУНАРОДНИМ ТРИБУНАЛОМ ЗА КРИВИЧНО ГОЊЕЊЕ ЛИЦА ОДГОВОРНИХ ЗА ТЕШКА КРШЕЊА МЕЂУНАРОДНОГ ХУМАНИТАРНОГ ПРАВА ПОЧИЊЕНА НА ТЕРИТОРИЈИ БИВШЕ ЈУГОСЛАВИЈЕ
ОД 1991. ГОДИНЕ</v>
          </cell>
        </row>
        <row r="109">
          <cell r="A109">
            <v>10215</v>
          </cell>
          <cell r="B109" t="str">
            <v>3.14</v>
          </cell>
          <cell r="C109" t="str">
            <v>КАНЦЕЛАРИЈА ЗА ОДРЖИВИ РАЗВОЈ НЕДОВОЉНО РАЗВИЈЕНИХ ПОДРУЧЈА</v>
          </cell>
        </row>
        <row r="110">
          <cell r="A110">
            <v>10216</v>
          </cell>
          <cell r="B110" t="str">
            <v>3.2</v>
          </cell>
          <cell r="C110" t="str">
            <v>КАБИНЕТ ПРВОГ ПОТПРЕДСЕДНИКА ВЛАДЕ</v>
          </cell>
        </row>
        <row r="111">
          <cell r="A111">
            <v>10205</v>
          </cell>
          <cell r="B111" t="str">
            <v>3.3</v>
          </cell>
          <cell r="C111" t="str">
            <v>КАБИНЕТ ПОТПРЕДСЕДНИКА ВЛАДЕ - за област европских интеграција</v>
          </cell>
        </row>
        <row r="112">
          <cell r="A112">
            <v>10217</v>
          </cell>
          <cell r="B112" t="str">
            <v>3.4</v>
          </cell>
          <cell r="C112" t="str">
            <v>КАБИНЕТ ПОТПРЕДСЕДНИКА ВЛАДЕ - за привредни развој</v>
          </cell>
        </row>
        <row r="113">
          <cell r="A113">
            <v>10218</v>
          </cell>
          <cell r="B113" t="str">
            <v>3.5</v>
          </cell>
          <cell r="C113" t="str">
            <v>КАБИНЕТ ПОТПРЕДСЕДНИКА ВЛАДЕ - за социјалну политику и друштвене делатности</v>
          </cell>
        </row>
        <row r="114">
          <cell r="A114">
            <v>10200</v>
          </cell>
          <cell r="B114" t="str">
            <v>3.6</v>
          </cell>
          <cell r="C114" t="str">
            <v>ГЕНЕРАЛНИ СЕКРЕТАРИЈАТ ВЛАДЕ</v>
          </cell>
        </row>
        <row r="115">
          <cell r="A115">
            <v>10201</v>
          </cell>
          <cell r="B115" t="str">
            <v>3.7</v>
          </cell>
          <cell r="C115" t="str">
            <v>КАНЦЕЛАРИЈА ЗА САРАДЊУ С МЕДИЈИМА</v>
          </cell>
        </row>
        <row r="116">
          <cell r="A116">
            <v>42200</v>
          </cell>
          <cell r="B116" t="str">
            <v>3.8</v>
          </cell>
          <cell r="C116" t="str">
            <v>КАНЦЕЛАРИЈА ЗА ЕВРОПСКЕ ИНТЕГРАЦИЈЕ</v>
          </cell>
        </row>
        <row r="117">
          <cell r="A117">
            <v>42400</v>
          </cell>
          <cell r="B117" t="str">
            <v>3.9</v>
          </cell>
          <cell r="C117" t="str">
            <v>САВЕТ ЗА БОРБУ ПРОТИВ КОРУПЦИЈЕ</v>
          </cell>
        </row>
        <row r="118">
          <cell r="A118">
            <v>30201</v>
          </cell>
          <cell r="B118" t="str">
            <v>5.1</v>
          </cell>
          <cell r="C118" t="str">
            <v>ВРХОВНИ СУД СРБИЈЕ</v>
          </cell>
        </row>
        <row r="119">
          <cell r="A119">
            <v>30205</v>
          </cell>
          <cell r="B119" t="str">
            <v>5.10</v>
          </cell>
          <cell r="C119" t="str">
            <v>ОКРУЖНИ СУДОВИ</v>
          </cell>
        </row>
        <row r="120">
          <cell r="A120">
            <v>30206</v>
          </cell>
          <cell r="B120" t="str">
            <v>5.11</v>
          </cell>
          <cell r="C120" t="str">
            <v>ОПШТИНСКИ СУДОВИ</v>
          </cell>
        </row>
        <row r="121">
          <cell r="A121">
            <v>30207</v>
          </cell>
          <cell r="B121" t="str">
            <v>5.12</v>
          </cell>
          <cell r="C121" t="str">
            <v>ТРГОВИНСКИ СУДОВИ</v>
          </cell>
        </row>
        <row r="122">
          <cell r="A122">
            <v>30208</v>
          </cell>
          <cell r="B122" t="str">
            <v>5.13</v>
          </cell>
          <cell r="C122" t="str">
            <v>ОКРУЖНА ЈАВНА ТУЖИЛАШТВА</v>
          </cell>
        </row>
        <row r="123">
          <cell r="A123">
            <v>30209</v>
          </cell>
          <cell r="B123" t="str">
            <v>5.14</v>
          </cell>
          <cell r="C123" t="str">
            <v>ОПШТИНСКА ЈАВНА ТУЖИЛАШТВА</v>
          </cell>
        </row>
        <row r="124">
          <cell r="A124">
            <v>30212</v>
          </cell>
          <cell r="B124" t="str">
            <v>5.15</v>
          </cell>
          <cell r="C124" t="str">
            <v>ВЕЋА ЗА ПРЕКРШАЈЕ</v>
          </cell>
        </row>
        <row r="125">
          <cell r="A125">
            <v>30213</v>
          </cell>
          <cell r="B125" t="str">
            <v>5.16</v>
          </cell>
          <cell r="C125" t="str">
            <v>ОПШТИНСКИ ОРГАНИ ЗА ПРЕКРШАЈЕ</v>
          </cell>
        </row>
        <row r="126">
          <cell r="A126">
            <v>30210</v>
          </cell>
          <cell r="B126" t="str">
            <v>5.2</v>
          </cell>
          <cell r="C126" t="str">
            <v>УПРАВНИ СУД</v>
          </cell>
        </row>
        <row r="127">
          <cell r="A127">
            <v>30211</v>
          </cell>
          <cell r="B127" t="str">
            <v>5.3</v>
          </cell>
          <cell r="C127" t="str">
            <v>АПЕЛАЦИОНИ СУДОВИ</v>
          </cell>
        </row>
        <row r="128">
          <cell r="A128">
            <v>30215</v>
          </cell>
          <cell r="B128" t="str">
            <v>5.4</v>
          </cell>
          <cell r="C128" t="str">
            <v>ДРЖАВНО ВЕЋЕ ТУЖИЛАЦА</v>
          </cell>
        </row>
        <row r="129">
          <cell r="A129">
            <v>30216</v>
          </cell>
          <cell r="B129" t="str">
            <v>5.5</v>
          </cell>
          <cell r="C129" t="str">
            <v>ВИСОКИ САВЕТ СУДСТВА</v>
          </cell>
        </row>
        <row r="130">
          <cell r="A130">
            <v>30202</v>
          </cell>
          <cell r="B130" t="str">
            <v>5.6</v>
          </cell>
          <cell r="C130" t="str">
            <v>ВИШИ ТРГОВИНСКИ СУД</v>
          </cell>
        </row>
        <row r="131">
          <cell r="A131">
            <v>30203</v>
          </cell>
          <cell r="B131" t="str">
            <v>5.7</v>
          </cell>
          <cell r="C131" t="str">
            <v>РЕПУБЛИЧКО ЈАВНО ТУЖИЛАШТВО</v>
          </cell>
        </row>
        <row r="132">
          <cell r="A132">
            <v>30214</v>
          </cell>
          <cell r="B132" t="str">
            <v>5.8</v>
          </cell>
          <cell r="C132" t="str">
            <v>ТУЖИЛАШТВО ЗА РАТНЕ ЗЛОЧИНЕ</v>
          </cell>
        </row>
        <row r="133">
          <cell r="A133">
            <v>30204</v>
          </cell>
          <cell r="B133" t="str">
            <v>5.9</v>
          </cell>
          <cell r="C133" t="str">
            <v>РЕПУБЛИЧКО ЈАВНО ПРАВОБРАНИЛАШТВО</v>
          </cell>
        </row>
        <row r="134">
          <cell r="A134">
            <v>41102</v>
          </cell>
          <cell r="B134" t="str">
            <v>56.1</v>
          </cell>
          <cell r="C134" t="str">
            <v>СЕВЕРНОБАЧКИ УПРАВНИ ОКРУГ</v>
          </cell>
        </row>
        <row r="135">
          <cell r="A135">
            <v>41111</v>
          </cell>
          <cell r="B135" t="str">
            <v>56.10</v>
          </cell>
          <cell r="C135" t="str">
            <v>ПОДУНАВСКИ УПРАВНИ ОКРУГ</v>
          </cell>
        </row>
        <row r="136">
          <cell r="A136">
            <v>41112</v>
          </cell>
          <cell r="B136" t="str">
            <v>56.11</v>
          </cell>
          <cell r="C136" t="str">
            <v>БРАНИЧЕВСКИ УПРАВНИ ОКРУГ</v>
          </cell>
        </row>
        <row r="137">
          <cell r="A137">
            <v>41113</v>
          </cell>
          <cell r="B137" t="str">
            <v>56.12</v>
          </cell>
          <cell r="C137" t="str">
            <v>ШУМАДИЈСКИ УПРАВНИ ОКРУГ</v>
          </cell>
        </row>
        <row r="138">
          <cell r="A138">
            <v>41114</v>
          </cell>
          <cell r="B138" t="str">
            <v>56.13</v>
          </cell>
          <cell r="C138" t="str">
            <v>ПОМОРАВСКИ УПРАВНИ ОКРУГ</v>
          </cell>
        </row>
        <row r="139">
          <cell r="A139">
            <v>41115</v>
          </cell>
          <cell r="B139" t="str">
            <v>56.14</v>
          </cell>
          <cell r="C139" t="str">
            <v>БОРСКИ УПРАВНИ ОКРУГ</v>
          </cell>
        </row>
        <row r="140">
          <cell r="A140">
            <v>41116</v>
          </cell>
          <cell r="B140" t="str">
            <v>56.15</v>
          </cell>
          <cell r="C140" t="str">
            <v>ЗАЈЕЧАРСКИ УПРАВНИ ОКРУГ</v>
          </cell>
        </row>
        <row r="141">
          <cell r="A141">
            <v>41117</v>
          </cell>
          <cell r="B141" t="str">
            <v>56.16</v>
          </cell>
          <cell r="C141" t="str">
            <v>ЗЛАТИБОРСКИ УПРАВНИ ОКРУГ</v>
          </cell>
        </row>
        <row r="142">
          <cell r="A142">
            <v>41118</v>
          </cell>
          <cell r="B142" t="str">
            <v>56.17</v>
          </cell>
          <cell r="C142" t="str">
            <v>МОРАВИЧКИ УПРАВНИ ОКРУГ</v>
          </cell>
        </row>
        <row r="143">
          <cell r="A143">
            <v>41119</v>
          </cell>
          <cell r="B143" t="str">
            <v>56.18</v>
          </cell>
          <cell r="C143" t="str">
            <v>РАШКИ УПРАВНИ ОКРУГ</v>
          </cell>
        </row>
        <row r="144">
          <cell r="A144">
            <v>41120</v>
          </cell>
          <cell r="B144" t="str">
            <v>56.19</v>
          </cell>
          <cell r="C144" t="str">
            <v>РАСИНСКИ УПРАВНИ ОКРУГ</v>
          </cell>
        </row>
        <row r="145">
          <cell r="A145">
            <v>41103</v>
          </cell>
          <cell r="B145" t="str">
            <v>56.2</v>
          </cell>
          <cell r="C145" t="str">
            <v>СРЕДЊЕБАНАТСКИ УПРАВНИ ОКРУГ</v>
          </cell>
        </row>
        <row r="146">
          <cell r="A146">
            <v>41121</v>
          </cell>
          <cell r="B146" t="str">
            <v>56.20</v>
          </cell>
          <cell r="C146" t="str">
            <v>НИШАВСКИ УПРАВНИ ОКРУГ</v>
          </cell>
        </row>
        <row r="147">
          <cell r="A147">
            <v>41122</v>
          </cell>
          <cell r="B147" t="str">
            <v>56.21</v>
          </cell>
          <cell r="C147" t="str">
            <v>ТОПЛИЧКИ УПРАВНИ ОКРУГ</v>
          </cell>
        </row>
        <row r="148">
          <cell r="A148">
            <v>41123</v>
          </cell>
          <cell r="B148" t="str">
            <v>56.22</v>
          </cell>
          <cell r="C148" t="str">
            <v>ПИРОТСКИ УПРАВНИ ОКРУГ</v>
          </cell>
        </row>
        <row r="149">
          <cell r="A149">
            <v>41124</v>
          </cell>
          <cell r="B149" t="str">
            <v>56.23</v>
          </cell>
          <cell r="C149" t="str">
            <v>ЈАБЛАНИЧКИ УПРАВНИ ОКРУГ</v>
          </cell>
        </row>
        <row r="150">
          <cell r="A150">
            <v>41125</v>
          </cell>
          <cell r="B150" t="str">
            <v>56.24</v>
          </cell>
          <cell r="C150" t="str">
            <v>ПЧИЊСКИ УПРАВНИ ОКРУГ</v>
          </cell>
        </row>
        <row r="151">
          <cell r="A151">
            <v>41126</v>
          </cell>
          <cell r="B151" t="str">
            <v>56.25</v>
          </cell>
          <cell r="C151" t="str">
            <v>КОСОВСКИ УПРАВНИ ОКРУГ</v>
          </cell>
        </row>
        <row r="152">
          <cell r="A152">
            <v>41127</v>
          </cell>
          <cell r="B152" t="str">
            <v>56.26</v>
          </cell>
          <cell r="C152" t="str">
            <v>ПЕЋКИ УПРАВНИ ОКРУГ</v>
          </cell>
        </row>
        <row r="153">
          <cell r="A153">
            <v>41128</v>
          </cell>
          <cell r="B153" t="str">
            <v>56.27</v>
          </cell>
          <cell r="C153" t="str">
            <v>ПРИЗРЕНСКИ УПРАВНИ ОКРУГ</v>
          </cell>
        </row>
        <row r="154">
          <cell r="A154">
            <v>41129</v>
          </cell>
          <cell r="B154" t="str">
            <v>56.28</v>
          </cell>
          <cell r="C154" t="str">
            <v>КОСОВСКОМИТРОВАЧКИ УПРАВНИ ОКРУГ</v>
          </cell>
        </row>
        <row r="155">
          <cell r="A155">
            <v>41130</v>
          </cell>
          <cell r="B155" t="str">
            <v>56.29</v>
          </cell>
          <cell r="C155" t="str">
            <v>КОСОВСКОПОМОРАВСКИ УПРАВНИ ОКРУГ</v>
          </cell>
        </row>
        <row r="156">
          <cell r="A156">
            <v>41104</v>
          </cell>
          <cell r="B156" t="str">
            <v>56.3</v>
          </cell>
          <cell r="C156" t="str">
            <v>СЕВЕРНОБАНАТСКИ УПРАВНИ ОКРУГ</v>
          </cell>
        </row>
        <row r="157">
          <cell r="A157">
            <v>41105</v>
          </cell>
          <cell r="B157" t="str">
            <v>56.4</v>
          </cell>
          <cell r="C157" t="str">
            <v>ЈУЖНОБАНАТСКИ  УПРАВНИ ОКРУГ</v>
          </cell>
        </row>
        <row r="158">
          <cell r="A158">
            <v>41106</v>
          </cell>
          <cell r="B158" t="str">
            <v>56.5</v>
          </cell>
          <cell r="C158" t="str">
            <v>ЗАПАДНОБАЧКИ УПРАВНИ ОКРУГ</v>
          </cell>
        </row>
        <row r="159">
          <cell r="A159">
            <v>41108</v>
          </cell>
          <cell r="B159" t="str">
            <v>56.6</v>
          </cell>
          <cell r="C159" t="str">
            <v>СРЕМСКИ УПРАВНИ ОКРУГ</v>
          </cell>
        </row>
        <row r="160">
          <cell r="A160">
            <v>41107</v>
          </cell>
          <cell r="B160" t="str">
            <v>56.7</v>
          </cell>
          <cell r="C160" t="str">
            <v>ЈУЖНОБАЧКИ УПРАВНИ ОКРУГ</v>
          </cell>
        </row>
        <row r="161">
          <cell r="A161">
            <v>41109</v>
          </cell>
          <cell r="B161" t="str">
            <v>56.8</v>
          </cell>
          <cell r="C161" t="str">
            <v>МАЧВАНСКИ УПРАВНИ ОКРУГ</v>
          </cell>
        </row>
        <row r="162">
          <cell r="A162">
            <v>41110</v>
          </cell>
          <cell r="B162" t="str">
            <v>56.9</v>
          </cell>
          <cell r="C162" t="str">
            <v>КОЛУБАРСКИ УПРАВНИ ОКРУГ</v>
          </cell>
        </row>
        <row r="163">
          <cell r="A163">
            <v>61031</v>
          </cell>
          <cell r="B163" t="str">
            <v>8.1</v>
          </cell>
          <cell r="C163" t="str">
            <v>ДИПЛОМАТСКО-КОНЗУЛАРНА ПРЕДСТАВНИШТВА</v>
          </cell>
        </row>
        <row r="164">
          <cell r="A164">
            <v>61041</v>
          </cell>
          <cell r="B164" t="str">
            <v>9.1</v>
          </cell>
          <cell r="C164" t="str">
            <v>ИНСПЕКТОРАТ ОДБРАНЕ</v>
          </cell>
        </row>
        <row r="165">
          <cell r="A165">
            <v>61042</v>
          </cell>
          <cell r="B165" t="str">
            <v>9.2</v>
          </cell>
          <cell r="C165" t="str">
            <v>ВОЈНА СЛУЖБА БЕЗБЕДНОСТИ</v>
          </cell>
        </row>
        <row r="166">
          <cell r="A166">
            <v>61043</v>
          </cell>
          <cell r="B166" t="str">
            <v>9.3</v>
          </cell>
          <cell r="C166" t="str">
            <v>ВОЈНО-ОБАВЕШТАЈНА СЛУЖБА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v-baza"/>
      <sheetName val="za prenos"/>
      <sheetName val="pivot"/>
      <sheetName val="šifre"/>
      <sheetName val="Sheet1"/>
    </sheetNames>
    <sheetDataSet>
      <sheetData sheetId="0"/>
      <sheetData sheetId="1">
        <row r="1">
          <cell r="B1">
            <v>0</v>
          </cell>
        </row>
      </sheetData>
      <sheetData sheetId="2"/>
      <sheetData sheetId="3"/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ankoS" refreshedDate="39610.463046643519" createdVersion="1" refreshedVersion="2" recordCount="101" upgradeOnRefresh="1">
  <cacheSource type="worksheet">
    <worksheetSource ref="B4:K105" sheet="za prenos"/>
  </cacheSource>
  <cacheFields count="10">
    <cacheField name="Vrsta zahteva" numFmtId="0">
      <sharedItems containsBlank="1" containsMixedTypes="1" containsNumber="1" containsInteger="1" minValue="2" maxValue="2" count="3">
        <m/>
        <n v="2"/>
        <e v="#N/A"/>
      </sharedItems>
    </cacheField>
    <cacheField name="Prioritet" numFmtId="0">
      <sharedItems containsBlank="1" containsMixedTypes="1" containsNumber="1" containsInteger="1" minValue="0" maxValue="0" count="3">
        <m/>
        <n v="0"/>
        <e v="#N/A"/>
      </sharedItems>
    </cacheField>
    <cacheField name="OrgId" numFmtId="0">
      <sharedItems containsBlank="1" containsMixedTypes="1" containsNumber="1" containsInteger="1" minValue="41112" maxValue="41112" count="3">
        <m/>
        <n v="41112"/>
        <e v="#N/A"/>
      </sharedItems>
    </cacheField>
    <cacheField name="Раздео" numFmtId="0">
      <sharedItems containsBlank="1" containsMixedTypes="1" containsNumber="1" containsInteger="1" minValue="54" maxValue="54" count="3">
        <m/>
        <n v="54"/>
        <e v="#N/A"/>
      </sharedItems>
    </cacheField>
    <cacheField name="Глава" numFmtId="0">
      <sharedItems containsBlank="1" count="3">
        <m/>
        <s v="54.11"/>
        <e v="#N/A"/>
      </sharedItems>
    </cacheField>
    <cacheField name="Функција" numFmtId="0">
      <sharedItems containsBlank="1" count="3">
        <m/>
        <s v="130"/>
        <e v="#N/A"/>
      </sharedItems>
    </cacheField>
    <cacheField name="Конто" numFmtId="0">
      <sharedItems containsMixedTypes="1" containsNumber="1" containsInteger="1" minValue="511" maxValue="543" count="14">
        <s v="1"/>
        <n v="511"/>
        <n v="512"/>
        <n v="513"/>
        <n v="514"/>
        <n v="515"/>
        <n v="521"/>
        <n v="522"/>
        <n v="523"/>
        <n v="531"/>
        <n v="541"/>
        <n v="542"/>
        <n v="543"/>
        <e v="#N/A"/>
      </sharedItems>
    </cacheField>
    <cacheField name="Опис" numFmtId="0">
      <sharedItems count="14">
        <s v="2"/>
        <s v="Зграде и грађевински објекти"/>
        <s v="Машине и опрема"/>
        <s v="Остале некретнине и опрема"/>
        <s v="Култивисана имовина"/>
        <s v="Нематеријална имовина"/>
        <s v="Робне резерве"/>
        <s v="Залихе производње"/>
        <s v="Залихе робе за даљу продају"/>
        <s v="Драгоцености"/>
        <s v="Земљиште"/>
        <s v="Рудна богатства"/>
        <s v="Шуме и воде"/>
        <e v="#N/A"/>
      </sharedItems>
    </cacheField>
    <cacheField name="izvor" numFmtId="0">
      <sharedItems containsBlank="1" containsMixedTypes="1" containsNumber="1" containsInteger="1" minValue="1" maxValue="4" count="5">
        <m/>
        <n v="1"/>
        <n v="4"/>
        <s v="4-16"/>
        <e v="#N/A"/>
      </sharedItems>
    </cacheField>
    <cacheField name="iznos" numFmtId="0">
      <sharedItems containsMixedTypes="1" containsNumber="1" containsInteger="1" minValue="11" maxValue="11211" count="16">
        <s v="3"/>
        <n v="100"/>
        <n v="200"/>
        <n v="300"/>
        <n v="400"/>
        <n v="500"/>
        <n v="600"/>
        <n v="700"/>
        <n v="800"/>
        <n v="900"/>
        <n v="1000"/>
        <n v="11"/>
        <n v="12"/>
        <n v="11111"/>
        <n v="11211"/>
        <e v="#N/A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">
  <r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</r>
  <r>
    <x v="1"/>
    <x v="1"/>
    <x v="1"/>
    <x v="1"/>
    <x v="1"/>
    <x v="1"/>
    <x v="2"/>
    <x v="2"/>
    <x v="1"/>
    <x v="2"/>
  </r>
  <r>
    <x v="1"/>
    <x v="1"/>
    <x v="1"/>
    <x v="1"/>
    <x v="1"/>
    <x v="1"/>
    <x v="3"/>
    <x v="3"/>
    <x v="1"/>
    <x v="3"/>
  </r>
  <r>
    <x v="1"/>
    <x v="1"/>
    <x v="1"/>
    <x v="1"/>
    <x v="1"/>
    <x v="1"/>
    <x v="4"/>
    <x v="4"/>
    <x v="1"/>
    <x v="4"/>
  </r>
  <r>
    <x v="1"/>
    <x v="1"/>
    <x v="1"/>
    <x v="1"/>
    <x v="1"/>
    <x v="1"/>
    <x v="5"/>
    <x v="5"/>
    <x v="1"/>
    <x v="5"/>
  </r>
  <r>
    <x v="1"/>
    <x v="1"/>
    <x v="1"/>
    <x v="1"/>
    <x v="1"/>
    <x v="1"/>
    <x v="6"/>
    <x v="6"/>
    <x v="1"/>
    <x v="6"/>
  </r>
  <r>
    <x v="1"/>
    <x v="1"/>
    <x v="1"/>
    <x v="1"/>
    <x v="1"/>
    <x v="1"/>
    <x v="7"/>
    <x v="7"/>
    <x v="1"/>
    <x v="7"/>
  </r>
  <r>
    <x v="1"/>
    <x v="1"/>
    <x v="1"/>
    <x v="1"/>
    <x v="1"/>
    <x v="1"/>
    <x v="8"/>
    <x v="8"/>
    <x v="1"/>
    <x v="8"/>
  </r>
  <r>
    <x v="1"/>
    <x v="1"/>
    <x v="1"/>
    <x v="1"/>
    <x v="1"/>
    <x v="1"/>
    <x v="9"/>
    <x v="9"/>
    <x v="1"/>
    <x v="9"/>
  </r>
  <r>
    <x v="1"/>
    <x v="1"/>
    <x v="1"/>
    <x v="1"/>
    <x v="1"/>
    <x v="1"/>
    <x v="10"/>
    <x v="10"/>
    <x v="1"/>
    <x v="10"/>
  </r>
  <r>
    <x v="1"/>
    <x v="1"/>
    <x v="1"/>
    <x v="1"/>
    <x v="1"/>
    <x v="1"/>
    <x v="11"/>
    <x v="11"/>
    <x v="1"/>
    <x v="11"/>
  </r>
  <r>
    <x v="1"/>
    <x v="1"/>
    <x v="1"/>
    <x v="1"/>
    <x v="1"/>
    <x v="1"/>
    <x v="12"/>
    <x v="12"/>
    <x v="1"/>
    <x v="12"/>
  </r>
  <r>
    <x v="1"/>
    <x v="1"/>
    <x v="1"/>
    <x v="1"/>
    <x v="1"/>
    <x v="1"/>
    <x v="1"/>
    <x v="1"/>
    <x v="2"/>
    <x v="13"/>
  </r>
  <r>
    <x v="1"/>
    <x v="1"/>
    <x v="1"/>
    <x v="1"/>
    <x v="1"/>
    <x v="1"/>
    <x v="1"/>
    <x v="1"/>
    <x v="3"/>
    <x v="14"/>
  </r>
  <r>
    <x v="1"/>
    <x v="1"/>
    <x v="1"/>
    <x v="1"/>
    <x v="1"/>
    <x v="1"/>
    <x v="2"/>
    <x v="2"/>
    <x v="3"/>
    <x v="2"/>
  </r>
  <r>
    <x v="1"/>
    <x v="1"/>
    <x v="1"/>
    <x v="1"/>
    <x v="1"/>
    <x v="1"/>
    <x v="3"/>
    <x v="3"/>
    <x v="3"/>
    <x v="3"/>
  </r>
  <r>
    <x v="1"/>
    <x v="1"/>
    <x v="1"/>
    <x v="1"/>
    <x v="1"/>
    <x v="1"/>
    <x v="4"/>
    <x v="4"/>
    <x v="3"/>
    <x v="4"/>
  </r>
  <r>
    <x v="1"/>
    <x v="1"/>
    <x v="1"/>
    <x v="1"/>
    <x v="1"/>
    <x v="1"/>
    <x v="5"/>
    <x v="5"/>
    <x v="3"/>
    <x v="5"/>
  </r>
  <r>
    <x v="1"/>
    <x v="1"/>
    <x v="1"/>
    <x v="1"/>
    <x v="1"/>
    <x v="1"/>
    <x v="6"/>
    <x v="6"/>
    <x v="3"/>
    <x v="6"/>
  </r>
  <r>
    <x v="1"/>
    <x v="1"/>
    <x v="1"/>
    <x v="1"/>
    <x v="1"/>
    <x v="1"/>
    <x v="7"/>
    <x v="7"/>
    <x v="3"/>
    <x v="7"/>
  </r>
  <r>
    <x v="1"/>
    <x v="1"/>
    <x v="1"/>
    <x v="1"/>
    <x v="1"/>
    <x v="1"/>
    <x v="8"/>
    <x v="8"/>
    <x v="3"/>
    <x v="8"/>
  </r>
  <r>
    <x v="1"/>
    <x v="1"/>
    <x v="1"/>
    <x v="1"/>
    <x v="1"/>
    <x v="1"/>
    <x v="9"/>
    <x v="9"/>
    <x v="3"/>
    <x v="9"/>
  </r>
  <r>
    <x v="1"/>
    <x v="1"/>
    <x v="1"/>
    <x v="1"/>
    <x v="1"/>
    <x v="1"/>
    <x v="10"/>
    <x v="10"/>
    <x v="3"/>
    <x v="10"/>
  </r>
  <r>
    <x v="1"/>
    <x v="1"/>
    <x v="1"/>
    <x v="1"/>
    <x v="1"/>
    <x v="1"/>
    <x v="11"/>
    <x v="11"/>
    <x v="3"/>
    <x v="11"/>
  </r>
  <r>
    <x v="1"/>
    <x v="1"/>
    <x v="1"/>
    <x v="1"/>
    <x v="1"/>
    <x v="1"/>
    <x v="12"/>
    <x v="12"/>
    <x v="3"/>
    <x v="12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  <r>
    <x v="2"/>
    <x v="2"/>
    <x v="2"/>
    <x v="2"/>
    <x v="2"/>
    <x v="2"/>
    <x v="13"/>
    <x v="13"/>
    <x v="4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2" showMemberPropertyTips="0" useAutoFormatting="1" itemPrintTitles="1" createdVersion="1" indent="0" compact="0" compactData="0" gridDropZones="1">
  <location ref="A8:E22" firstHeaderRow="1" firstDataRow="2" firstDataCol="2" rowPageCount="6" colPageCount="1"/>
  <pivotFields count="10">
    <pivotField axis="axisPage" compact="0" outline="0" subtotalTop="0" showAll="0" includeNewItemsInFilter="1">
      <items count="4">
        <item x="1"/>
        <item x="2"/>
        <item x="0"/>
        <item t="default"/>
      </items>
    </pivotField>
    <pivotField axis="axisPage" compact="0" outline="0" subtotalTop="0" showAll="0" includeNewItemsInFilter="1">
      <items count="4">
        <item x="1"/>
        <item x="2"/>
        <item x="0"/>
        <item t="default"/>
      </items>
    </pivotField>
    <pivotField axis="axisPage" compact="0" outline="0" subtotalTop="0" showAll="0" includeNewItemsInFilter="1">
      <items count="4">
        <item x="1"/>
        <item x="2"/>
        <item x="0"/>
        <item t="default"/>
      </items>
    </pivotField>
    <pivotField axis="axisPage" compact="0" outline="0" subtotalTop="0" showAll="0" includeNewItemsInFilter="1">
      <items count="4">
        <item x="1"/>
        <item x="2"/>
        <item x="0"/>
        <item t="default"/>
      </items>
    </pivotField>
    <pivotField axis="axisPage" compact="0" outline="0" subtotalTop="0" showAll="0" includeNewItemsInFilter="1">
      <items count="4">
        <item x="1"/>
        <item x="2"/>
        <item x="0"/>
        <item t="default"/>
      </items>
    </pivotField>
    <pivotField axis="axisPage" compact="0" outline="0" subtotalTop="0" showAll="0" includeNewItemsInFilter="1">
      <items count="4">
        <item x="1"/>
        <item x="2"/>
        <item x="0"/>
        <item t="default"/>
      </items>
    </pivotField>
    <pivotField axis="axisRow" compact="0" outline="0" subtotalTop="0" showAll="0" includeNewItemsInFilter="1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0"/>
        <item x="13"/>
      </items>
    </pivotField>
    <pivotField axis="axisRow" compact="0" outline="0" subtotalTop="0" showAll="0" includeNewItemsInFilter="1">
      <items count="15">
        <item x="0"/>
        <item x="9"/>
        <item x="7"/>
        <item x="8"/>
        <item x="1"/>
        <item x="10"/>
        <item x="4"/>
        <item x="2"/>
        <item x="5"/>
        <item x="3"/>
        <item x="6"/>
        <item x="11"/>
        <item x="12"/>
        <item x="13"/>
        <item t="default"/>
      </items>
    </pivotField>
    <pivotField axis="axisCol" compact="0" outline="0" subtotalTop="0" showAll="0" includeNewItemsInFilter="1">
      <items count="6">
        <item x="1"/>
        <item h="1" x="2"/>
        <item x="3"/>
        <item h="1" x="4"/>
        <item h="1" x="0"/>
        <item t="default"/>
      </items>
    </pivotField>
    <pivotField dataField="1" compact="0" outline="0" subtotalTop="0" showAll="0" includeNewItemsInFilter="1"/>
  </pivotFields>
  <rowFields count="2">
    <field x="6"/>
    <field x="7"/>
  </rowFields>
  <rowItems count="13">
    <i>
      <x/>
      <x v="4"/>
    </i>
    <i>
      <x v="1"/>
      <x v="7"/>
    </i>
    <i>
      <x v="2"/>
      <x v="9"/>
    </i>
    <i>
      <x v="3"/>
      <x v="6"/>
    </i>
    <i>
      <x v="4"/>
      <x v="8"/>
    </i>
    <i>
      <x v="5"/>
      <x v="10"/>
    </i>
    <i>
      <x v="6"/>
      <x v="2"/>
    </i>
    <i>
      <x v="7"/>
      <x v="3"/>
    </i>
    <i>
      <x v="8"/>
      <x v="1"/>
    </i>
    <i>
      <x v="9"/>
      <x v="5"/>
    </i>
    <i>
      <x v="10"/>
      <x v="11"/>
    </i>
    <i>
      <x v="11"/>
      <x v="12"/>
    </i>
    <i t="grand">
      <x/>
    </i>
  </rowItems>
  <colFields count="1">
    <field x="8"/>
  </colFields>
  <colItems count="3">
    <i>
      <x/>
    </i>
    <i>
      <x v="2"/>
    </i>
    <i t="grand">
      <x/>
    </i>
  </colItems>
  <pageFields count="6">
    <pageField fld="0" hier="0"/>
    <pageField fld="1" hier="0"/>
    <pageField fld="2" hier="0"/>
    <pageField fld="3" hier="0"/>
    <pageField fld="4" hier="0"/>
    <pageField fld="5" hier="0"/>
  </pageFields>
  <dataFields count="1">
    <dataField name="Sum of iznos" fld="9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D2030"/>
  <sheetViews>
    <sheetView tabSelected="1" topLeftCell="J13" workbookViewId="0">
      <selection activeCell="M15" sqref="M15"/>
    </sheetView>
  </sheetViews>
  <sheetFormatPr defaultRowHeight="0" customHeight="1" zeroHeight="1"/>
  <cols>
    <col min="1" max="1" width="5.7109375" style="1" hidden="1" customWidth="1"/>
    <col min="2" max="3" width="7.5703125" style="1" hidden="1" customWidth="1"/>
    <col min="4" max="4" width="9.140625" hidden="1" customWidth="1"/>
    <col min="5" max="5" width="6" style="1" hidden="1" customWidth="1"/>
    <col min="6" max="6" width="7.5703125" style="1" hidden="1" customWidth="1"/>
    <col min="7" max="7" width="8.7109375" style="1" hidden="1" customWidth="1"/>
    <col min="8" max="8" width="7.42578125" style="1" hidden="1" customWidth="1"/>
    <col min="9" max="9" width="7.28515625" style="1" hidden="1" customWidth="1"/>
    <col min="10" max="10" width="8.42578125" style="20" customWidth="1"/>
    <col min="11" max="11" width="49.42578125" style="20" customWidth="1"/>
    <col min="12" max="12" width="18.5703125" style="21" customWidth="1"/>
    <col min="13" max="13" width="15.7109375" style="21" customWidth="1"/>
    <col min="14" max="14" width="13.140625" style="21" hidden="1" customWidth="1"/>
    <col min="15" max="15" width="15" style="21" customWidth="1"/>
    <col min="16" max="16" width="16.42578125" style="21" customWidth="1"/>
    <col min="17" max="17" width="14.42578125" style="21" customWidth="1"/>
    <col min="18" max="18" width="14.85546875" style="21" customWidth="1"/>
    <col min="19" max="19" width="17.28515625" style="21" customWidth="1"/>
    <col min="20" max="20" width="12" style="21" customWidth="1"/>
    <col min="21" max="21" width="13.28515625" style="21" customWidth="1"/>
    <col min="22" max="22" width="16.85546875" style="21" customWidth="1"/>
    <col min="23" max="23" width="13" style="21" customWidth="1"/>
    <col min="24" max="24" width="9.28515625" style="21" hidden="1" customWidth="1"/>
    <col min="25" max="25" width="13.85546875" style="21" customWidth="1"/>
    <col min="26" max="26" width="11.140625" style="21" hidden="1" customWidth="1"/>
    <col min="27" max="27" width="14.28515625" style="21" hidden="1" customWidth="1"/>
    <col min="28" max="28" width="14.42578125" style="21" customWidth="1"/>
    <col min="29" max="29" width="1.28515625" style="1" customWidth="1"/>
    <col min="30" max="16384" width="9.140625" style="1"/>
  </cols>
  <sheetData>
    <row r="1" spans="1:29" s="24" customFormat="1" ht="25.5" customHeight="1">
      <c r="A1" s="23">
        <f>+MAX(A8:A212)</f>
        <v>229</v>
      </c>
      <c r="B1" s="23">
        <f>+MAX(B8:B212)</f>
        <v>204</v>
      </c>
      <c r="C1" s="23">
        <f>+MAX(C8:C212)</f>
        <v>4</v>
      </c>
      <c r="F1" s="23"/>
      <c r="K1" s="116" t="s">
        <v>105</v>
      </c>
      <c r="L1" s="117"/>
      <c r="M1" s="117"/>
      <c r="N1" s="117"/>
      <c r="O1" s="93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34.5" customHeight="1" thickBot="1">
      <c r="A2" s="3"/>
      <c r="B2" s="3"/>
      <c r="C2" s="3"/>
      <c r="E2" s="3"/>
      <c r="F2" s="3"/>
      <c r="G2" s="3"/>
      <c r="H2" s="3"/>
      <c r="I2" s="3"/>
      <c r="J2" s="118" t="s">
        <v>99</v>
      </c>
      <c r="K2" s="118"/>
      <c r="L2" s="119" t="s">
        <v>101</v>
      </c>
      <c r="M2" s="119"/>
      <c r="N2" s="119"/>
      <c r="O2" s="119"/>
      <c r="P2" s="119"/>
      <c r="Q2" s="119"/>
      <c r="R2" s="119"/>
      <c r="S2" s="87" t="s">
        <v>93</v>
      </c>
      <c r="T2" s="91">
        <v>8542</v>
      </c>
      <c r="U2" s="30"/>
      <c r="V2" s="30"/>
      <c r="W2" s="120" t="s">
        <v>102</v>
      </c>
      <c r="X2" s="120"/>
      <c r="Y2" s="120"/>
      <c r="Z2" s="120"/>
      <c r="AA2" s="120"/>
      <c r="AB2" s="30"/>
      <c r="AC2" s="30"/>
    </row>
    <row r="3" spans="1:29" s="95" customFormat="1" ht="18" customHeight="1">
      <c r="A3" s="109"/>
      <c r="B3" s="109"/>
      <c r="C3" s="109"/>
      <c r="D3" s="96"/>
      <c r="E3" s="109"/>
      <c r="F3" s="109"/>
      <c r="G3" s="109"/>
      <c r="H3" s="109"/>
      <c r="I3" s="109"/>
      <c r="J3" s="122" t="s">
        <v>0</v>
      </c>
      <c r="K3" s="122"/>
      <c r="L3" s="123" t="s">
        <v>98</v>
      </c>
      <c r="M3" s="123"/>
      <c r="N3" s="123"/>
      <c r="O3" s="123"/>
      <c r="P3" s="123"/>
      <c r="Q3" s="123"/>
      <c r="R3" s="110"/>
      <c r="S3" s="111" t="s">
        <v>94</v>
      </c>
      <c r="T3" s="112">
        <v>940</v>
      </c>
      <c r="U3" s="113"/>
      <c r="V3" s="113"/>
      <c r="W3" s="113"/>
      <c r="X3" s="113"/>
      <c r="Y3" s="113"/>
      <c r="Z3" s="113"/>
      <c r="AA3" s="113"/>
      <c r="AB3" s="113"/>
      <c r="AC3" s="113"/>
    </row>
    <row r="4" spans="1:29" ht="18.600000000000001" customHeight="1">
      <c r="A4" s="3"/>
      <c r="B4" s="3"/>
      <c r="C4" s="3"/>
      <c r="E4" s="3"/>
      <c r="F4" s="3"/>
      <c r="G4" s="3"/>
      <c r="H4" s="3"/>
      <c r="I4" s="3"/>
      <c r="J4" s="2"/>
      <c r="K4" s="2"/>
      <c r="L4" s="124"/>
      <c r="M4" s="124"/>
      <c r="N4" s="124"/>
      <c r="O4" s="124"/>
      <c r="P4" s="124"/>
      <c r="Q4" s="124"/>
      <c r="R4" s="2"/>
      <c r="S4" s="2"/>
      <c r="T4" s="92"/>
      <c r="U4" s="2"/>
      <c r="V4" s="30"/>
      <c r="W4" s="30"/>
      <c r="X4" s="30"/>
      <c r="Y4" s="30"/>
      <c r="Z4" s="30"/>
      <c r="AA4" s="30"/>
      <c r="AB4" s="30"/>
      <c r="AC4" s="30"/>
    </row>
    <row r="5" spans="1:29" ht="18" customHeight="1" thickBot="1">
      <c r="A5" s="3"/>
      <c r="B5" s="3"/>
      <c r="C5" s="3"/>
      <c r="E5" s="3"/>
      <c r="F5" s="3"/>
      <c r="G5" s="86" t="s">
        <v>92</v>
      </c>
      <c r="H5" s="3"/>
      <c r="I5" s="3"/>
      <c r="J5" s="2"/>
      <c r="K5" s="2"/>
      <c r="L5" s="120"/>
      <c r="M5" s="120"/>
      <c r="N5" s="120"/>
      <c r="O5" s="125"/>
      <c r="P5" s="120"/>
      <c r="Q5" s="120"/>
      <c r="R5" s="3"/>
      <c r="S5" s="121"/>
      <c r="T5" s="121"/>
      <c r="U5" s="30"/>
      <c r="V5" s="30"/>
      <c r="W5" s="30"/>
      <c r="X5" s="30"/>
      <c r="Y5" s="30"/>
      <c r="Z5" s="30"/>
      <c r="AA5" s="30"/>
      <c r="AB5" s="30"/>
      <c r="AC5" s="30"/>
    </row>
    <row r="6" spans="1:29" s="7" customFormat="1" ht="92.45" customHeight="1">
      <c r="A6" s="7" t="s">
        <v>56</v>
      </c>
      <c r="D6" s="38" t="s">
        <v>76</v>
      </c>
      <c r="E6" s="78" t="s">
        <v>68</v>
      </c>
      <c r="F6" s="25" t="s">
        <v>60</v>
      </c>
      <c r="G6" s="25" t="s">
        <v>57</v>
      </c>
      <c r="H6" s="25" t="s">
        <v>58</v>
      </c>
      <c r="I6" s="25" t="s">
        <v>59</v>
      </c>
      <c r="J6" s="4" t="s">
        <v>1</v>
      </c>
      <c r="K6" s="5" t="s">
        <v>2</v>
      </c>
      <c r="L6" s="94" t="s">
        <v>100</v>
      </c>
      <c r="M6" s="40" t="s">
        <v>69</v>
      </c>
      <c r="N6" s="31"/>
      <c r="O6" s="9" t="s">
        <v>3</v>
      </c>
      <c r="P6" s="115" t="s">
        <v>4</v>
      </c>
      <c r="Q6" s="5" t="s">
        <v>103</v>
      </c>
      <c r="R6" s="40" t="s">
        <v>104</v>
      </c>
      <c r="S6" s="5" t="s">
        <v>5</v>
      </c>
      <c r="T6" s="5" t="s">
        <v>6</v>
      </c>
      <c r="U6" s="5" t="s">
        <v>7</v>
      </c>
      <c r="V6" s="5" t="s">
        <v>8</v>
      </c>
      <c r="W6" s="5" t="s">
        <v>61</v>
      </c>
      <c r="X6" s="31" t="s">
        <v>62</v>
      </c>
      <c r="Y6" s="5" t="s">
        <v>63</v>
      </c>
      <c r="Z6" s="31" t="s">
        <v>64</v>
      </c>
      <c r="AA6" s="53" t="s">
        <v>80</v>
      </c>
      <c r="AB6" s="6" t="s">
        <v>9</v>
      </c>
    </row>
    <row r="7" spans="1:29" s="12" customFormat="1" ht="18" customHeight="1">
      <c r="J7" s="8" t="s">
        <v>10</v>
      </c>
      <c r="K7" s="9" t="s">
        <v>11</v>
      </c>
      <c r="L7" s="10" t="s">
        <v>12</v>
      </c>
      <c r="M7" s="11" t="s">
        <v>13</v>
      </c>
      <c r="N7" s="9"/>
      <c r="O7" s="11" t="s">
        <v>14</v>
      </c>
      <c r="P7" s="11" t="s">
        <v>15</v>
      </c>
      <c r="Q7" s="9" t="s">
        <v>16</v>
      </c>
      <c r="R7" s="11" t="s">
        <v>17</v>
      </c>
      <c r="S7" s="9" t="s">
        <v>18</v>
      </c>
      <c r="T7" s="11" t="s">
        <v>19</v>
      </c>
      <c r="U7" s="9" t="s">
        <v>20</v>
      </c>
      <c r="V7" s="9" t="s">
        <v>21</v>
      </c>
      <c r="W7" s="22" t="s">
        <v>22</v>
      </c>
      <c r="X7" s="22" t="s">
        <v>65</v>
      </c>
      <c r="Y7" s="22" t="s">
        <v>65</v>
      </c>
      <c r="Z7" s="22" t="s">
        <v>67</v>
      </c>
      <c r="AA7" s="54"/>
      <c r="AB7" s="32" t="s">
        <v>66</v>
      </c>
    </row>
    <row r="8" spans="1:29" s="97" customFormat="1" ht="16.899999999999999" customHeight="1">
      <c r="A8" s="95">
        <f>+'[1]ZBIRNA za sve funkcije'!$A$1+1</f>
        <v>192</v>
      </c>
      <c r="B8" s="96">
        <f>IF(AB8&gt;0,MAX(A$8:A8))</f>
        <v>192</v>
      </c>
      <c r="C8" s="96">
        <f>IF(AND(J8&lt;1000,$AB8&gt;0),MAX($B7:$B7)+1)</f>
        <v>1</v>
      </c>
      <c r="D8" s="97">
        <v>2</v>
      </c>
      <c r="E8" s="98">
        <f>+T4</f>
        <v>0</v>
      </c>
      <c r="F8" s="99">
        <f>+T2</f>
        <v>8542</v>
      </c>
      <c r="G8" s="100" t="e">
        <f>IF(+H8=0,+IF(VLOOKUP($T2,[2]šifre!$A$5:$E$184,5,FALSE)&lt;100,VLOOKUP($T2,[2]šifre!$A$5:$B$184,2,FALSE),0),IF(MID(H8,3,1)=G$5,VALUE(LEFT(H8,2)),VALUE(LEFT(H8,1))))</f>
        <v>#N/A</v>
      </c>
      <c r="H8" s="101" t="e">
        <f>+IF(VLOOKUP($T2,šifre!$A$5:$E$184,5,FALSE)=100,VLOOKUP($T2,šifre!$A$5:$B$184,2,FALSE),0)</f>
        <v>#N/A</v>
      </c>
      <c r="I8" s="98">
        <f>+T3</f>
        <v>940</v>
      </c>
      <c r="J8" s="102">
        <v>511</v>
      </c>
      <c r="K8" s="103" t="s">
        <v>23</v>
      </c>
      <c r="L8" s="104">
        <f>SUM(L9:L12)</f>
        <v>0</v>
      </c>
      <c r="M8" s="104">
        <f t="shared" ref="M8:AA8" si="0">SUM(M9:M12)</f>
        <v>9278200</v>
      </c>
      <c r="N8" s="104">
        <f t="shared" si="0"/>
        <v>0</v>
      </c>
      <c r="O8" s="104">
        <f t="shared" si="0"/>
        <v>0</v>
      </c>
      <c r="P8" s="104">
        <f t="shared" si="0"/>
        <v>0</v>
      </c>
      <c r="Q8" s="104">
        <f t="shared" si="0"/>
        <v>0</v>
      </c>
      <c r="R8" s="104">
        <f t="shared" si="0"/>
        <v>0</v>
      </c>
      <c r="S8" s="104">
        <f t="shared" si="0"/>
        <v>0</v>
      </c>
      <c r="T8" s="104">
        <f t="shared" si="0"/>
        <v>0</v>
      </c>
      <c r="U8" s="104">
        <f t="shared" si="0"/>
        <v>0</v>
      </c>
      <c r="V8" s="104">
        <f t="shared" si="0"/>
        <v>0</v>
      </c>
      <c r="W8" s="104">
        <f t="shared" si="0"/>
        <v>0</v>
      </c>
      <c r="X8" s="104">
        <f t="shared" si="0"/>
        <v>0</v>
      </c>
      <c r="Y8" s="104">
        <f t="shared" si="0"/>
        <v>0</v>
      </c>
      <c r="Z8" s="104">
        <f t="shared" si="0"/>
        <v>0</v>
      </c>
      <c r="AA8" s="104">
        <f t="shared" si="0"/>
        <v>9278200</v>
      </c>
      <c r="AB8" s="104">
        <f>L8+M8+S8</f>
        <v>9278200</v>
      </c>
    </row>
    <row r="9" spans="1:29" s="14" customFormat="1" ht="16.899999999999999" customHeight="1">
      <c r="A9">
        <f t="shared" ref="A9:A49" si="1">+IF(J9&gt;0,+A8+1,"")</f>
        <v>193</v>
      </c>
      <c r="B9" t="b">
        <f>IF($AB9&gt;0,MAX($B$8:$B8)+1)</f>
        <v>0</v>
      </c>
      <c r="C9" t="b">
        <f>IF(AND(J9&lt;1000,$AB9&gt;0),MAX($C$8:$C8)+1)</f>
        <v>0</v>
      </c>
      <c r="D9" s="14">
        <v>2</v>
      </c>
      <c r="E9" s="29">
        <f>+E8</f>
        <v>0</v>
      </c>
      <c r="F9" s="29">
        <f>+F8</f>
        <v>8542</v>
      </c>
      <c r="G9" t="e">
        <f>+G8</f>
        <v>#N/A</v>
      </c>
      <c r="H9" t="e">
        <f t="shared" ref="H9:I24" si="2">+H8</f>
        <v>#N/A</v>
      </c>
      <c r="I9">
        <f t="shared" si="2"/>
        <v>940</v>
      </c>
      <c r="J9" s="15">
        <v>5111</v>
      </c>
      <c r="K9" s="16" t="s">
        <v>24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3">
        <f t="shared" ref="AA9:AA45" si="3">SUM(M9:Z9)</f>
        <v>0</v>
      </c>
      <c r="AB9" s="13">
        <f t="shared" ref="AB9:AB45" si="4">SUM(L9:Z9)</f>
        <v>0</v>
      </c>
    </row>
    <row r="10" spans="1:29" s="14" customFormat="1" ht="16.899999999999999" customHeight="1">
      <c r="A10">
        <f t="shared" si="1"/>
        <v>194</v>
      </c>
      <c r="B10">
        <f>IF($AB10&gt;0,MAX($B$8:$B9)+1)</f>
        <v>193</v>
      </c>
      <c r="C10" t="b">
        <f>IF(AND(J10&lt;1000,$AB10&gt;0),MAX($C$8:$C9)+1)</f>
        <v>0</v>
      </c>
      <c r="D10" s="14">
        <v>2</v>
      </c>
      <c r="E10" s="29">
        <f t="shared" ref="E10:I45" si="5">+E9</f>
        <v>0</v>
      </c>
      <c r="F10" s="29">
        <f t="shared" si="5"/>
        <v>8542</v>
      </c>
      <c r="G10" t="e">
        <f t="shared" si="5"/>
        <v>#N/A</v>
      </c>
      <c r="H10" t="e">
        <f t="shared" si="2"/>
        <v>#N/A</v>
      </c>
      <c r="I10">
        <f t="shared" si="2"/>
        <v>940</v>
      </c>
      <c r="J10" s="15">
        <v>5112</v>
      </c>
      <c r="K10" s="16" t="s">
        <v>25</v>
      </c>
      <c r="L10" s="17"/>
      <c r="M10" s="17">
        <v>6758550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3">
        <f t="shared" si="3"/>
        <v>6758550</v>
      </c>
      <c r="AB10" s="13">
        <f t="shared" si="4"/>
        <v>6758550</v>
      </c>
    </row>
    <row r="11" spans="1:29" s="14" customFormat="1" ht="16.899999999999999" customHeight="1">
      <c r="A11">
        <f t="shared" si="1"/>
        <v>195</v>
      </c>
      <c r="B11">
        <f>IF($AB11&gt;0,MAX($B$8:$B10)+1)</f>
        <v>194</v>
      </c>
      <c r="C11" t="b">
        <f>IF(AND(J11&lt;1000,$AB11&gt;0),MAX($C$8:$C10)+1)</f>
        <v>0</v>
      </c>
      <c r="D11" s="14">
        <v>2</v>
      </c>
      <c r="E11" s="29">
        <f t="shared" si="5"/>
        <v>0</v>
      </c>
      <c r="F11" s="29">
        <f t="shared" si="5"/>
        <v>8542</v>
      </c>
      <c r="G11" t="e">
        <f t="shared" si="5"/>
        <v>#N/A</v>
      </c>
      <c r="H11" t="e">
        <f t="shared" si="2"/>
        <v>#N/A</v>
      </c>
      <c r="I11">
        <f t="shared" si="2"/>
        <v>940</v>
      </c>
      <c r="J11" s="15">
        <v>5113</v>
      </c>
      <c r="K11" s="16" t="s">
        <v>26</v>
      </c>
      <c r="L11" s="17"/>
      <c r="M11" s="17">
        <v>370300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3">
        <f t="shared" si="3"/>
        <v>370300</v>
      </c>
      <c r="AB11" s="13">
        <f t="shared" si="4"/>
        <v>370300</v>
      </c>
    </row>
    <row r="12" spans="1:29" s="14" customFormat="1" ht="16.899999999999999" customHeight="1">
      <c r="A12">
        <f t="shared" si="1"/>
        <v>196</v>
      </c>
      <c r="B12">
        <f>IF($AB12&gt;0,MAX($B$8:$B11)+1)</f>
        <v>195</v>
      </c>
      <c r="C12" t="b">
        <f>IF(AND(J12&lt;1000,$AB12&gt;0),MAX($C$8:$C11)+1)</f>
        <v>0</v>
      </c>
      <c r="D12" s="14">
        <v>2</v>
      </c>
      <c r="E12" s="29">
        <f t="shared" si="5"/>
        <v>0</v>
      </c>
      <c r="F12" s="29">
        <f t="shared" si="5"/>
        <v>8542</v>
      </c>
      <c r="G12" t="e">
        <f t="shared" si="5"/>
        <v>#N/A</v>
      </c>
      <c r="H12" t="e">
        <f t="shared" si="2"/>
        <v>#N/A</v>
      </c>
      <c r="I12">
        <f t="shared" si="2"/>
        <v>940</v>
      </c>
      <c r="J12" s="15">
        <v>5114</v>
      </c>
      <c r="K12" s="16" t="s">
        <v>27</v>
      </c>
      <c r="L12" s="17"/>
      <c r="M12" s="17">
        <v>2149350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3">
        <f t="shared" si="3"/>
        <v>2149350</v>
      </c>
      <c r="AB12" s="13">
        <f t="shared" si="4"/>
        <v>2149350</v>
      </c>
    </row>
    <row r="13" spans="1:29" s="97" customFormat="1" ht="16.899999999999999" customHeight="1">
      <c r="A13" s="96">
        <f t="shared" si="1"/>
        <v>197</v>
      </c>
      <c r="B13" s="96">
        <f>IF($AB13&gt;0,MAX($B$8:$B12)+1)</f>
        <v>196</v>
      </c>
      <c r="C13" s="96">
        <f>IF(AND(J13&lt;1000,$AB13&gt;0),MAX($C$8:$C12)+1)</f>
        <v>2</v>
      </c>
      <c r="D13" s="97">
        <v>2</v>
      </c>
      <c r="E13" s="99">
        <f t="shared" si="5"/>
        <v>0</v>
      </c>
      <c r="F13" s="99">
        <f t="shared" si="5"/>
        <v>8542</v>
      </c>
      <c r="G13" s="96" t="e">
        <f t="shared" si="5"/>
        <v>#N/A</v>
      </c>
      <c r="H13" s="96" t="e">
        <f t="shared" si="2"/>
        <v>#N/A</v>
      </c>
      <c r="I13" s="96">
        <f t="shared" si="2"/>
        <v>940</v>
      </c>
      <c r="J13" s="102">
        <v>512</v>
      </c>
      <c r="K13" s="103" t="s">
        <v>28</v>
      </c>
      <c r="L13" s="104">
        <f>SUM(L14:L22)</f>
        <v>209300</v>
      </c>
      <c r="M13" s="104">
        <f t="shared" ref="M13:V13" si="6">SUM(M14:M22)</f>
        <v>2102950</v>
      </c>
      <c r="N13" s="104">
        <f t="shared" si="6"/>
        <v>0</v>
      </c>
      <c r="O13" s="104">
        <f t="shared" si="6"/>
        <v>0</v>
      </c>
      <c r="P13" s="104">
        <f t="shared" si="6"/>
        <v>0</v>
      </c>
      <c r="Q13" s="104">
        <f t="shared" si="6"/>
        <v>0</v>
      </c>
      <c r="R13" s="104">
        <f t="shared" si="6"/>
        <v>0</v>
      </c>
      <c r="S13" s="104">
        <f t="shared" si="6"/>
        <v>0</v>
      </c>
      <c r="T13" s="104">
        <f t="shared" si="6"/>
        <v>0</v>
      </c>
      <c r="U13" s="104">
        <f t="shared" si="6"/>
        <v>0</v>
      </c>
      <c r="V13" s="104">
        <f t="shared" si="6"/>
        <v>0</v>
      </c>
      <c r="W13" s="104">
        <f>SUM(W14:W22)</f>
        <v>0</v>
      </c>
      <c r="X13" s="104">
        <f>SUM(X14:X22)</f>
        <v>0</v>
      </c>
      <c r="Y13" s="104">
        <f>SUM(Y14:Y22)</f>
        <v>0</v>
      </c>
      <c r="Z13" s="104">
        <f>SUM(Z14:Z22)</f>
        <v>0</v>
      </c>
      <c r="AA13" s="104">
        <f t="shared" si="3"/>
        <v>2102950</v>
      </c>
      <c r="AB13" s="104">
        <f t="shared" si="4"/>
        <v>2312250</v>
      </c>
    </row>
    <row r="14" spans="1:29" s="14" customFormat="1" ht="16.899999999999999" customHeight="1">
      <c r="A14">
        <f t="shared" si="1"/>
        <v>198</v>
      </c>
      <c r="B14" t="b">
        <f>IF($AB14&gt;0,MAX($B$8:$B13)+1)</f>
        <v>0</v>
      </c>
      <c r="C14" t="b">
        <f>IF(AND(J14&lt;1000,$AB14&gt;0),MAX($C$8:$C13)+1)</f>
        <v>0</v>
      </c>
      <c r="D14" s="14">
        <v>2</v>
      </c>
      <c r="E14" s="29">
        <f t="shared" si="5"/>
        <v>0</v>
      </c>
      <c r="F14" s="29">
        <f t="shared" si="5"/>
        <v>8542</v>
      </c>
      <c r="G14" t="e">
        <f t="shared" si="5"/>
        <v>#N/A</v>
      </c>
      <c r="H14" t="e">
        <f t="shared" si="2"/>
        <v>#N/A</v>
      </c>
      <c r="I14">
        <f t="shared" si="2"/>
        <v>940</v>
      </c>
      <c r="J14" s="15">
        <v>5121</v>
      </c>
      <c r="K14" s="16" t="s">
        <v>29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3">
        <f t="shared" si="3"/>
        <v>0</v>
      </c>
      <c r="AB14" s="13">
        <f t="shared" si="4"/>
        <v>0</v>
      </c>
    </row>
    <row r="15" spans="1:29" s="14" customFormat="1" ht="16.899999999999999" customHeight="1">
      <c r="A15">
        <f t="shared" si="1"/>
        <v>199</v>
      </c>
      <c r="B15">
        <f>IF($AB15&gt;0,MAX($B$8:$B14)+1)</f>
        <v>197</v>
      </c>
      <c r="C15" t="b">
        <f>IF(AND(J15&lt;1000,$AB15&gt;0),MAX($C$8:$C14)+1)</f>
        <v>0</v>
      </c>
      <c r="D15" s="14">
        <v>2</v>
      </c>
      <c r="E15" s="29">
        <f t="shared" si="5"/>
        <v>0</v>
      </c>
      <c r="F15" s="29">
        <f t="shared" si="5"/>
        <v>8542</v>
      </c>
      <c r="G15" t="e">
        <f t="shared" si="5"/>
        <v>#N/A</v>
      </c>
      <c r="H15" t="e">
        <f t="shared" si="2"/>
        <v>#N/A</v>
      </c>
      <c r="I15">
        <f t="shared" si="2"/>
        <v>940</v>
      </c>
      <c r="J15" s="15">
        <v>5122</v>
      </c>
      <c r="K15" s="16" t="s">
        <v>30</v>
      </c>
      <c r="L15" s="17">
        <v>129950</v>
      </c>
      <c r="M15" s="17">
        <v>1139650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3">
        <f t="shared" si="3"/>
        <v>1139650</v>
      </c>
      <c r="AB15" s="13">
        <f t="shared" si="4"/>
        <v>1269600</v>
      </c>
    </row>
    <row r="16" spans="1:29" s="14" customFormat="1" ht="16.899999999999999" customHeight="1">
      <c r="A16">
        <f t="shared" si="1"/>
        <v>200</v>
      </c>
      <c r="B16" t="b">
        <f>IF($AB16&gt;0,MAX($B$8:$B15)+1)</f>
        <v>0</v>
      </c>
      <c r="C16" t="b">
        <f>IF(AND(J16&lt;1000,$AB16&gt;0),MAX($C$8:$C15)+1)</f>
        <v>0</v>
      </c>
      <c r="D16" s="14">
        <v>2</v>
      </c>
      <c r="E16" s="29">
        <f t="shared" si="5"/>
        <v>0</v>
      </c>
      <c r="F16" s="29">
        <f t="shared" si="5"/>
        <v>8542</v>
      </c>
      <c r="G16" t="e">
        <f t="shared" si="5"/>
        <v>#N/A</v>
      </c>
      <c r="H16" t="e">
        <f t="shared" si="2"/>
        <v>#N/A</v>
      </c>
      <c r="I16">
        <f t="shared" si="2"/>
        <v>940</v>
      </c>
      <c r="J16" s="15">
        <v>5123</v>
      </c>
      <c r="K16" s="16" t="s">
        <v>31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3">
        <f t="shared" si="3"/>
        <v>0</v>
      </c>
      <c r="AB16" s="13">
        <f t="shared" si="4"/>
        <v>0</v>
      </c>
    </row>
    <row r="17" spans="1:28" s="14" customFormat="1" ht="16.899999999999999" customHeight="1">
      <c r="A17">
        <f t="shared" si="1"/>
        <v>201</v>
      </c>
      <c r="B17">
        <f>IF($AB17&gt;0,MAX($B$8:$B16)+1)</f>
        <v>198</v>
      </c>
      <c r="C17" t="b">
        <f>IF(AND(J17&lt;1000,$AB17&gt;0),MAX($C$8:$C16)+1)</f>
        <v>0</v>
      </c>
      <c r="D17" s="14">
        <v>2</v>
      </c>
      <c r="E17" s="29">
        <f t="shared" si="5"/>
        <v>0</v>
      </c>
      <c r="F17" s="29">
        <f t="shared" si="5"/>
        <v>8542</v>
      </c>
      <c r="G17" t="e">
        <f t="shared" si="5"/>
        <v>#N/A</v>
      </c>
      <c r="H17" t="e">
        <f t="shared" si="2"/>
        <v>#N/A</v>
      </c>
      <c r="I17">
        <f t="shared" si="2"/>
        <v>940</v>
      </c>
      <c r="J17" s="15">
        <v>5124</v>
      </c>
      <c r="K17" s="16" t="s">
        <v>32</v>
      </c>
      <c r="L17" s="17"/>
      <c r="M17" s="17">
        <v>252600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3">
        <f t="shared" si="3"/>
        <v>252600</v>
      </c>
      <c r="AB17" s="13">
        <f t="shared" si="4"/>
        <v>252600</v>
      </c>
    </row>
    <row r="18" spans="1:28" s="14" customFormat="1" ht="16.899999999999999" customHeight="1">
      <c r="A18">
        <f t="shared" si="1"/>
        <v>202</v>
      </c>
      <c r="B18">
        <f>IF($AB18&gt;0,MAX($B$8:$B17)+1)</f>
        <v>199</v>
      </c>
      <c r="C18" t="b">
        <f>IF(AND(J18&lt;1000,$AB18&gt;0),MAX($C$8:$C17)+1)</f>
        <v>0</v>
      </c>
      <c r="D18" s="14">
        <v>2</v>
      </c>
      <c r="E18" s="29">
        <f t="shared" si="5"/>
        <v>0</v>
      </c>
      <c r="F18" s="29">
        <f t="shared" si="5"/>
        <v>8542</v>
      </c>
      <c r="G18" t="e">
        <f t="shared" si="5"/>
        <v>#N/A</v>
      </c>
      <c r="H18" t="e">
        <f t="shared" si="2"/>
        <v>#N/A</v>
      </c>
      <c r="I18">
        <f t="shared" si="2"/>
        <v>940</v>
      </c>
      <c r="J18" s="15">
        <v>5125</v>
      </c>
      <c r="K18" s="16" t="s">
        <v>33</v>
      </c>
      <c r="L18" s="17">
        <v>64400</v>
      </c>
      <c r="M18" s="17">
        <v>564650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3">
        <f t="shared" si="3"/>
        <v>564650</v>
      </c>
      <c r="AB18" s="13">
        <f t="shared" si="4"/>
        <v>629050</v>
      </c>
    </row>
    <row r="19" spans="1:28" s="14" customFormat="1" ht="16.899999999999999" customHeight="1">
      <c r="A19">
        <f t="shared" si="1"/>
        <v>203</v>
      </c>
      <c r="B19">
        <f>IF($AB19&gt;0,MAX($B$8:$B18)+1)</f>
        <v>200</v>
      </c>
      <c r="C19" t="b">
        <f>IF(AND(J19&lt;1000,$AB19&gt;0),MAX($C$8:$C18)+1)</f>
        <v>0</v>
      </c>
      <c r="D19" s="14">
        <v>2</v>
      </c>
      <c r="E19" s="29">
        <f t="shared" si="5"/>
        <v>0</v>
      </c>
      <c r="F19" s="29">
        <f t="shared" si="5"/>
        <v>8542</v>
      </c>
      <c r="G19" t="e">
        <f t="shared" si="5"/>
        <v>#N/A</v>
      </c>
      <c r="H19" t="e">
        <f t="shared" si="2"/>
        <v>#N/A</v>
      </c>
      <c r="I19">
        <f t="shared" si="2"/>
        <v>940</v>
      </c>
      <c r="J19" s="15">
        <v>5126</v>
      </c>
      <c r="K19" s="16" t="s">
        <v>34</v>
      </c>
      <c r="L19" s="17">
        <v>14950</v>
      </c>
      <c r="M19" s="17">
        <v>44850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3">
        <f t="shared" si="3"/>
        <v>44850</v>
      </c>
      <c r="AB19" s="13">
        <f t="shared" si="4"/>
        <v>59800</v>
      </c>
    </row>
    <row r="20" spans="1:28" s="14" customFormat="1" ht="16.899999999999999" customHeight="1">
      <c r="A20">
        <f t="shared" si="1"/>
        <v>204</v>
      </c>
      <c r="B20" t="b">
        <f>IF($AB20&gt;0,MAX($B$8:$B19)+1)</f>
        <v>0</v>
      </c>
      <c r="C20" t="b">
        <f>IF(AND(J20&lt;1000,$AB20&gt;0),MAX($C$8:$C19)+1)</f>
        <v>0</v>
      </c>
      <c r="D20" s="14">
        <v>2</v>
      </c>
      <c r="E20" s="29">
        <f t="shared" si="5"/>
        <v>0</v>
      </c>
      <c r="F20" s="29">
        <f t="shared" si="5"/>
        <v>8542</v>
      </c>
      <c r="G20" t="e">
        <f t="shared" si="5"/>
        <v>#N/A</v>
      </c>
      <c r="H20" t="e">
        <f t="shared" si="2"/>
        <v>#N/A</v>
      </c>
      <c r="I20">
        <f t="shared" si="2"/>
        <v>940</v>
      </c>
      <c r="J20" s="15">
        <v>5127</v>
      </c>
      <c r="K20" s="16" t="s">
        <v>35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3">
        <f t="shared" si="3"/>
        <v>0</v>
      </c>
      <c r="AB20" s="13">
        <f t="shared" si="4"/>
        <v>0</v>
      </c>
    </row>
    <row r="21" spans="1:28" s="14" customFormat="1" ht="16.899999999999999" customHeight="1">
      <c r="A21">
        <f t="shared" si="1"/>
        <v>205</v>
      </c>
      <c r="B21" t="b">
        <f>IF($AB21&gt;0,MAX($B$8:$B20)+1)</f>
        <v>0</v>
      </c>
      <c r="C21" t="b">
        <f>IF(AND(J21&lt;1000,$AB21&gt;0),MAX($C$8:$C20)+1)</f>
        <v>0</v>
      </c>
      <c r="D21" s="14">
        <v>2</v>
      </c>
      <c r="E21" s="29">
        <f t="shared" si="5"/>
        <v>0</v>
      </c>
      <c r="F21" s="29">
        <f t="shared" si="5"/>
        <v>8542</v>
      </c>
      <c r="G21" t="e">
        <f t="shared" si="5"/>
        <v>#N/A</v>
      </c>
      <c r="H21" t="e">
        <f t="shared" si="2"/>
        <v>#N/A</v>
      </c>
      <c r="I21">
        <f t="shared" si="2"/>
        <v>940</v>
      </c>
      <c r="J21" s="15">
        <v>5128</v>
      </c>
      <c r="K21" s="16" t="s">
        <v>36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3">
        <f t="shared" si="3"/>
        <v>0</v>
      </c>
      <c r="AB21" s="13">
        <f t="shared" si="4"/>
        <v>0</v>
      </c>
    </row>
    <row r="22" spans="1:28" s="14" customFormat="1" ht="30.6" customHeight="1">
      <c r="A22">
        <f t="shared" si="1"/>
        <v>206</v>
      </c>
      <c r="B22">
        <f>IF($AB22&gt;0,MAX($B$8:$B21)+1)</f>
        <v>201</v>
      </c>
      <c r="C22" t="b">
        <f>IF(AND(J22&lt;1000,$AB22&gt;0),MAX($C$8:$C21)+1)</f>
        <v>0</v>
      </c>
      <c r="D22" s="14">
        <v>2</v>
      </c>
      <c r="E22" s="29">
        <f t="shared" si="5"/>
        <v>0</v>
      </c>
      <c r="F22" s="29">
        <f t="shared" si="5"/>
        <v>8542</v>
      </c>
      <c r="G22" t="e">
        <f t="shared" si="5"/>
        <v>#N/A</v>
      </c>
      <c r="H22" t="e">
        <f t="shared" si="2"/>
        <v>#N/A</v>
      </c>
      <c r="I22">
        <f t="shared" si="2"/>
        <v>940</v>
      </c>
      <c r="J22" s="15">
        <v>5129</v>
      </c>
      <c r="K22" s="16" t="s">
        <v>37</v>
      </c>
      <c r="L22" s="17"/>
      <c r="M22" s="17">
        <v>101200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3">
        <f t="shared" si="3"/>
        <v>101200</v>
      </c>
      <c r="AB22" s="13">
        <f t="shared" si="4"/>
        <v>101200</v>
      </c>
    </row>
    <row r="23" spans="1:28" s="97" customFormat="1" ht="16.899999999999999" customHeight="1">
      <c r="A23" s="96">
        <f t="shared" si="1"/>
        <v>207</v>
      </c>
      <c r="B23" s="96" t="b">
        <f>IF($AB23&gt;0,MAX($B$8:$B22)+1)</f>
        <v>0</v>
      </c>
      <c r="C23" s="96" t="b">
        <f>IF(AND(J23&lt;1000,$AB23&gt;0),MAX($C$8:$C22)+1)</f>
        <v>0</v>
      </c>
      <c r="D23" s="97">
        <v>2</v>
      </c>
      <c r="E23" s="99">
        <f t="shared" si="5"/>
        <v>0</v>
      </c>
      <c r="F23" s="99">
        <f t="shared" si="5"/>
        <v>8542</v>
      </c>
      <c r="G23" s="96" t="e">
        <f t="shared" si="5"/>
        <v>#N/A</v>
      </c>
      <c r="H23" s="96" t="e">
        <f t="shared" si="2"/>
        <v>#N/A</v>
      </c>
      <c r="I23" s="96">
        <f t="shared" si="2"/>
        <v>940</v>
      </c>
      <c r="J23" s="102">
        <v>513</v>
      </c>
      <c r="K23" s="103" t="s">
        <v>38</v>
      </c>
      <c r="L23" s="104">
        <f t="shared" ref="L23:Z23" si="7">SUM(L24:L24)</f>
        <v>0</v>
      </c>
      <c r="M23" s="104">
        <f t="shared" si="7"/>
        <v>0</v>
      </c>
      <c r="N23" s="104"/>
      <c r="O23" s="104"/>
      <c r="P23" s="104">
        <f t="shared" si="7"/>
        <v>0</v>
      </c>
      <c r="Q23" s="104">
        <f t="shared" si="7"/>
        <v>0</v>
      </c>
      <c r="R23" s="104">
        <f t="shared" si="7"/>
        <v>0</v>
      </c>
      <c r="S23" s="104">
        <f t="shared" si="7"/>
        <v>0</v>
      </c>
      <c r="T23" s="104">
        <f t="shared" si="7"/>
        <v>0</v>
      </c>
      <c r="U23" s="104">
        <f t="shared" si="7"/>
        <v>0</v>
      </c>
      <c r="V23" s="104">
        <f t="shared" si="7"/>
        <v>0</v>
      </c>
      <c r="W23" s="104">
        <f t="shared" si="7"/>
        <v>0</v>
      </c>
      <c r="X23" s="104">
        <f t="shared" si="7"/>
        <v>0</v>
      </c>
      <c r="Y23" s="104">
        <f t="shared" si="7"/>
        <v>0</v>
      </c>
      <c r="Z23" s="104">
        <f t="shared" si="7"/>
        <v>0</v>
      </c>
      <c r="AA23" s="104">
        <f t="shared" si="3"/>
        <v>0</v>
      </c>
      <c r="AB23" s="104">
        <f t="shared" si="4"/>
        <v>0</v>
      </c>
    </row>
    <row r="24" spans="1:28" s="14" customFormat="1" ht="16.899999999999999" customHeight="1">
      <c r="A24">
        <f t="shared" si="1"/>
        <v>208</v>
      </c>
      <c r="B24" t="b">
        <f>IF($AB24&gt;0,MAX($B$8:$B23)+1)</f>
        <v>0</v>
      </c>
      <c r="C24" t="b">
        <f>IF(AND(J24&lt;1000,$AB24&gt;0),MAX($C$8:$C23)+1)</f>
        <v>0</v>
      </c>
      <c r="D24" s="14">
        <v>2</v>
      </c>
      <c r="E24" s="29">
        <f t="shared" si="5"/>
        <v>0</v>
      </c>
      <c r="F24" s="29">
        <f t="shared" si="5"/>
        <v>8542</v>
      </c>
      <c r="G24" t="e">
        <f t="shared" si="5"/>
        <v>#N/A</v>
      </c>
      <c r="H24" t="e">
        <f t="shared" si="2"/>
        <v>#N/A</v>
      </c>
      <c r="I24">
        <f t="shared" si="2"/>
        <v>940</v>
      </c>
      <c r="J24" s="15">
        <v>5131</v>
      </c>
      <c r="K24" s="16" t="s">
        <v>38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3">
        <f t="shared" si="3"/>
        <v>0</v>
      </c>
      <c r="AB24" s="13">
        <f t="shared" si="4"/>
        <v>0</v>
      </c>
    </row>
    <row r="25" spans="1:28" s="97" customFormat="1" ht="16.899999999999999" customHeight="1">
      <c r="A25" s="96">
        <f t="shared" si="1"/>
        <v>209</v>
      </c>
      <c r="B25" s="96" t="b">
        <f>IF($AB25&gt;0,MAX($B$8:$B24)+1)</f>
        <v>0</v>
      </c>
      <c r="C25" s="96" t="b">
        <f>IF(AND(J25&lt;1000,$AB25&gt;0),MAX($C$8:$C24)+1)</f>
        <v>0</v>
      </c>
      <c r="D25" s="97">
        <v>2</v>
      </c>
      <c r="E25" s="99">
        <f t="shared" si="5"/>
        <v>0</v>
      </c>
      <c r="F25" s="99">
        <f t="shared" si="5"/>
        <v>8542</v>
      </c>
      <c r="G25" s="96" t="e">
        <f t="shared" si="5"/>
        <v>#N/A</v>
      </c>
      <c r="H25" s="96" t="e">
        <f t="shared" si="5"/>
        <v>#N/A</v>
      </c>
      <c r="I25" s="96">
        <f t="shared" si="5"/>
        <v>940</v>
      </c>
      <c r="J25" s="114">
        <v>514</v>
      </c>
      <c r="K25" s="103" t="s">
        <v>39</v>
      </c>
      <c r="L25" s="104">
        <f t="shared" ref="L25:Z25" si="8">SUM(L26:L26)</f>
        <v>0</v>
      </c>
      <c r="M25" s="104">
        <f t="shared" si="8"/>
        <v>0</v>
      </c>
      <c r="N25" s="104"/>
      <c r="O25" s="104"/>
      <c r="P25" s="104">
        <f t="shared" si="8"/>
        <v>0</v>
      </c>
      <c r="Q25" s="104">
        <f t="shared" si="8"/>
        <v>0</v>
      </c>
      <c r="R25" s="104">
        <f t="shared" si="8"/>
        <v>0</v>
      </c>
      <c r="S25" s="104">
        <f t="shared" si="8"/>
        <v>0</v>
      </c>
      <c r="T25" s="104">
        <f t="shared" si="8"/>
        <v>0</v>
      </c>
      <c r="U25" s="104">
        <f t="shared" si="8"/>
        <v>0</v>
      </c>
      <c r="V25" s="104">
        <f t="shared" si="8"/>
        <v>0</v>
      </c>
      <c r="W25" s="104">
        <f t="shared" si="8"/>
        <v>0</v>
      </c>
      <c r="X25" s="104">
        <f t="shared" si="8"/>
        <v>0</v>
      </c>
      <c r="Y25" s="104">
        <f t="shared" si="8"/>
        <v>0</v>
      </c>
      <c r="Z25" s="104">
        <f t="shared" si="8"/>
        <v>0</v>
      </c>
      <c r="AA25" s="104">
        <f t="shared" si="3"/>
        <v>0</v>
      </c>
      <c r="AB25" s="104">
        <f t="shared" si="4"/>
        <v>0</v>
      </c>
    </row>
    <row r="26" spans="1:28" s="14" customFormat="1" ht="16.899999999999999" customHeight="1">
      <c r="A26">
        <f t="shared" si="1"/>
        <v>210</v>
      </c>
      <c r="B26" t="b">
        <f>IF($AB26&gt;0,MAX($B$8:$B25)+1)</f>
        <v>0</v>
      </c>
      <c r="C26" t="b">
        <f>IF(AND(J26&lt;1000,$AB26&gt;0),MAX($C$8:$C25)+1)</f>
        <v>0</v>
      </c>
      <c r="D26" s="14">
        <v>2</v>
      </c>
      <c r="E26" s="29">
        <f t="shared" si="5"/>
        <v>0</v>
      </c>
      <c r="F26" s="29">
        <f t="shared" si="5"/>
        <v>8542</v>
      </c>
      <c r="G26" t="e">
        <f t="shared" si="5"/>
        <v>#N/A</v>
      </c>
      <c r="H26" t="e">
        <f t="shared" si="5"/>
        <v>#N/A</v>
      </c>
      <c r="I26">
        <f t="shared" si="5"/>
        <v>940</v>
      </c>
      <c r="J26" s="28">
        <v>5141</v>
      </c>
      <c r="K26" s="16" t="s">
        <v>39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3">
        <f t="shared" si="3"/>
        <v>0</v>
      </c>
      <c r="AB26" s="13">
        <f t="shared" si="4"/>
        <v>0</v>
      </c>
    </row>
    <row r="27" spans="1:28" s="97" customFormat="1" ht="16.899999999999999" customHeight="1">
      <c r="A27" s="96">
        <f t="shared" si="1"/>
        <v>211</v>
      </c>
      <c r="B27" s="96">
        <f>IF($AB27&gt;0,MAX($B$8:$B26)+1)</f>
        <v>202</v>
      </c>
      <c r="C27" s="96">
        <f>IF(AND(J27&lt;1000,$AB27&gt;0),MAX($C$8:$C26)+1)</f>
        <v>3</v>
      </c>
      <c r="D27" s="97">
        <v>2</v>
      </c>
      <c r="E27" s="99">
        <f t="shared" si="5"/>
        <v>0</v>
      </c>
      <c r="F27" s="99">
        <f t="shared" si="5"/>
        <v>8542</v>
      </c>
      <c r="G27" s="96" t="e">
        <f t="shared" si="5"/>
        <v>#N/A</v>
      </c>
      <c r="H27" s="96" t="e">
        <f t="shared" si="5"/>
        <v>#N/A</v>
      </c>
      <c r="I27" s="96">
        <f t="shared" si="5"/>
        <v>940</v>
      </c>
      <c r="J27" s="114">
        <v>515</v>
      </c>
      <c r="K27" s="103" t="s">
        <v>40</v>
      </c>
      <c r="L27" s="104">
        <f>SUM(L28:L28)</f>
        <v>20700</v>
      </c>
      <c r="M27" s="104">
        <f>SUM(M28:M28)</f>
        <v>46000</v>
      </c>
      <c r="N27" s="104"/>
      <c r="O27" s="104"/>
      <c r="P27" s="104">
        <f t="shared" ref="P27:Z27" si="9">SUM(P28:P28)</f>
        <v>0</v>
      </c>
      <c r="Q27" s="104">
        <f t="shared" si="9"/>
        <v>0</v>
      </c>
      <c r="R27" s="104">
        <f t="shared" si="9"/>
        <v>0</v>
      </c>
      <c r="S27" s="104">
        <f t="shared" si="9"/>
        <v>0</v>
      </c>
      <c r="T27" s="104">
        <f t="shared" si="9"/>
        <v>0</v>
      </c>
      <c r="U27" s="104">
        <f t="shared" si="9"/>
        <v>0</v>
      </c>
      <c r="V27" s="104">
        <f t="shared" si="9"/>
        <v>0</v>
      </c>
      <c r="W27" s="104">
        <f t="shared" si="9"/>
        <v>0</v>
      </c>
      <c r="X27" s="104">
        <f t="shared" si="9"/>
        <v>0</v>
      </c>
      <c r="Y27" s="104">
        <f t="shared" si="9"/>
        <v>0</v>
      </c>
      <c r="Z27" s="104">
        <f t="shared" si="9"/>
        <v>0</v>
      </c>
      <c r="AA27" s="104">
        <f>SUM(M27:Z27)</f>
        <v>46000</v>
      </c>
      <c r="AB27" s="104">
        <f>SUM(L27:Z27)</f>
        <v>66700</v>
      </c>
    </row>
    <row r="28" spans="1:28" s="14" customFormat="1" ht="16.899999999999999" customHeight="1">
      <c r="A28">
        <f t="shared" si="1"/>
        <v>212</v>
      </c>
      <c r="B28">
        <f>IF($AB28&gt;0,MAX($B$8:$B27)+1)</f>
        <v>203</v>
      </c>
      <c r="C28" t="b">
        <f>IF(AND(J28&lt;1000,$AB28&gt;0),MAX($C$8:$C27)+1)</f>
        <v>0</v>
      </c>
      <c r="D28" s="14">
        <v>2</v>
      </c>
      <c r="E28" s="29">
        <f t="shared" si="5"/>
        <v>0</v>
      </c>
      <c r="F28" s="29">
        <f t="shared" si="5"/>
        <v>8542</v>
      </c>
      <c r="G28" t="e">
        <f t="shared" si="5"/>
        <v>#N/A</v>
      </c>
      <c r="H28" t="e">
        <f t="shared" si="5"/>
        <v>#N/A</v>
      </c>
      <c r="I28">
        <f t="shared" si="5"/>
        <v>940</v>
      </c>
      <c r="J28" s="28">
        <v>5151</v>
      </c>
      <c r="K28" s="16" t="s">
        <v>40</v>
      </c>
      <c r="L28" s="17">
        <v>20700</v>
      </c>
      <c r="M28" s="17">
        <v>46000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3">
        <f t="shared" si="3"/>
        <v>46000</v>
      </c>
      <c r="AB28" s="13">
        <f t="shared" si="4"/>
        <v>66700</v>
      </c>
    </row>
    <row r="29" spans="1:28" s="97" customFormat="1" ht="16.899999999999999" customHeight="1">
      <c r="A29" s="96">
        <f t="shared" si="1"/>
        <v>213</v>
      </c>
      <c r="B29" s="96" t="b">
        <f>IF($AB29&gt;0,MAX($B$8:$B28)+1)</f>
        <v>0</v>
      </c>
      <c r="C29" s="96" t="b">
        <f>IF(AND(J29&lt;1000,$AB29&gt;0),MAX($C$8:$C28)+1)</f>
        <v>0</v>
      </c>
      <c r="D29" s="97">
        <v>2</v>
      </c>
      <c r="E29" s="99">
        <f t="shared" si="5"/>
        <v>0</v>
      </c>
      <c r="F29" s="99">
        <f t="shared" si="5"/>
        <v>8542</v>
      </c>
      <c r="G29" s="96" t="e">
        <f t="shared" si="5"/>
        <v>#N/A</v>
      </c>
      <c r="H29" s="96" t="e">
        <f t="shared" si="5"/>
        <v>#N/A</v>
      </c>
      <c r="I29" s="96">
        <f t="shared" si="5"/>
        <v>940</v>
      </c>
      <c r="J29" s="102">
        <v>521</v>
      </c>
      <c r="K29" s="103" t="s">
        <v>41</v>
      </c>
      <c r="L29" s="104">
        <f>L30</f>
        <v>0</v>
      </c>
      <c r="M29" s="104">
        <f t="shared" ref="M29:Z29" si="10">M30</f>
        <v>0</v>
      </c>
      <c r="N29" s="104"/>
      <c r="O29" s="104"/>
      <c r="P29" s="104">
        <f t="shared" si="10"/>
        <v>0</v>
      </c>
      <c r="Q29" s="104">
        <f t="shared" si="10"/>
        <v>0</v>
      </c>
      <c r="R29" s="104">
        <f t="shared" si="10"/>
        <v>0</v>
      </c>
      <c r="S29" s="104">
        <f t="shared" si="10"/>
        <v>0</v>
      </c>
      <c r="T29" s="104">
        <f t="shared" si="10"/>
        <v>0</v>
      </c>
      <c r="U29" s="104">
        <f t="shared" si="10"/>
        <v>0</v>
      </c>
      <c r="V29" s="104">
        <f t="shared" si="10"/>
        <v>0</v>
      </c>
      <c r="W29" s="104">
        <f t="shared" si="10"/>
        <v>0</v>
      </c>
      <c r="X29" s="104">
        <f t="shared" si="10"/>
        <v>0</v>
      </c>
      <c r="Y29" s="104">
        <f t="shared" si="10"/>
        <v>0</v>
      </c>
      <c r="Z29" s="104">
        <f t="shared" si="10"/>
        <v>0</v>
      </c>
      <c r="AA29" s="104">
        <f t="shared" si="3"/>
        <v>0</v>
      </c>
      <c r="AB29" s="104">
        <f t="shared" si="4"/>
        <v>0</v>
      </c>
    </row>
    <row r="30" spans="1:28" s="14" customFormat="1" ht="16.899999999999999" customHeight="1">
      <c r="A30">
        <f t="shared" si="1"/>
        <v>214</v>
      </c>
      <c r="B30" t="b">
        <f>IF($AB30&gt;0,MAX($B$8:$B29)+1)</f>
        <v>0</v>
      </c>
      <c r="C30" t="b">
        <f>IF(AND(J30&lt;1000,$AB30&gt;0),MAX($C$8:$C29)+1)</f>
        <v>0</v>
      </c>
      <c r="D30" s="14">
        <v>2</v>
      </c>
      <c r="E30" s="29">
        <f t="shared" si="5"/>
        <v>0</v>
      </c>
      <c r="F30" s="29">
        <f t="shared" si="5"/>
        <v>8542</v>
      </c>
      <c r="G30" t="e">
        <f t="shared" si="5"/>
        <v>#N/A</v>
      </c>
      <c r="H30" t="e">
        <f t="shared" si="5"/>
        <v>#N/A</v>
      </c>
      <c r="I30">
        <f t="shared" si="5"/>
        <v>940</v>
      </c>
      <c r="J30" s="15">
        <v>5211</v>
      </c>
      <c r="K30" s="16" t="s">
        <v>41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3">
        <f t="shared" si="3"/>
        <v>0</v>
      </c>
      <c r="AB30" s="13">
        <f t="shared" si="4"/>
        <v>0</v>
      </c>
    </row>
    <row r="31" spans="1:28" s="97" customFormat="1" ht="16.899999999999999" customHeight="1">
      <c r="A31" s="96">
        <f t="shared" si="1"/>
        <v>215</v>
      </c>
      <c r="B31" s="96" t="b">
        <f>IF($AB31&gt;0,MAX($B$8:$B30)+1)</f>
        <v>0</v>
      </c>
      <c r="C31" s="96" t="b">
        <f>IF(AND(J31&lt;1000,$AB31&gt;0),MAX($C$8:$C30)+1)</f>
        <v>0</v>
      </c>
      <c r="D31" s="97">
        <v>2</v>
      </c>
      <c r="E31" s="99">
        <f t="shared" si="5"/>
        <v>0</v>
      </c>
      <c r="F31" s="99">
        <f t="shared" si="5"/>
        <v>8542</v>
      </c>
      <c r="G31" s="96" t="e">
        <f t="shared" si="5"/>
        <v>#N/A</v>
      </c>
      <c r="H31" s="96" t="e">
        <f t="shared" si="5"/>
        <v>#N/A</v>
      </c>
      <c r="I31" s="96">
        <f t="shared" si="5"/>
        <v>940</v>
      </c>
      <c r="J31" s="102">
        <v>522</v>
      </c>
      <c r="K31" s="103" t="s">
        <v>42</v>
      </c>
      <c r="L31" s="104">
        <f>SUM(L32:L34)</f>
        <v>0</v>
      </c>
      <c r="M31" s="104">
        <f t="shared" ref="M31:V31" si="11">SUM(M32:M34)</f>
        <v>0</v>
      </c>
      <c r="N31" s="104"/>
      <c r="O31" s="104"/>
      <c r="P31" s="104">
        <f t="shared" si="11"/>
        <v>0</v>
      </c>
      <c r="Q31" s="104">
        <f t="shared" si="11"/>
        <v>0</v>
      </c>
      <c r="R31" s="104">
        <f t="shared" si="11"/>
        <v>0</v>
      </c>
      <c r="S31" s="104">
        <f t="shared" si="11"/>
        <v>0</v>
      </c>
      <c r="T31" s="104">
        <f t="shared" si="11"/>
        <v>0</v>
      </c>
      <c r="U31" s="104">
        <f t="shared" si="11"/>
        <v>0</v>
      </c>
      <c r="V31" s="104">
        <f t="shared" si="11"/>
        <v>0</v>
      </c>
      <c r="W31" s="104">
        <f>SUM(W32:W34)</f>
        <v>0</v>
      </c>
      <c r="X31" s="104">
        <f>SUM(X32:X34)</f>
        <v>0</v>
      </c>
      <c r="Y31" s="104">
        <f>SUM(Y32:Y34)</f>
        <v>0</v>
      </c>
      <c r="Z31" s="104">
        <f>SUM(Z32:Z34)</f>
        <v>0</v>
      </c>
      <c r="AA31" s="104">
        <f t="shared" si="3"/>
        <v>0</v>
      </c>
      <c r="AB31" s="104">
        <f t="shared" si="4"/>
        <v>0</v>
      </c>
    </row>
    <row r="32" spans="1:28" s="14" customFormat="1" ht="16.899999999999999" customHeight="1">
      <c r="A32">
        <f t="shared" si="1"/>
        <v>216</v>
      </c>
      <c r="B32" t="b">
        <f>IF($AB32&gt;0,MAX($B$8:$B31)+1)</f>
        <v>0</v>
      </c>
      <c r="C32" t="b">
        <f>IF(AND(J32&lt;1000,$AB32&gt;0),MAX($C$8:$C31)+1)</f>
        <v>0</v>
      </c>
      <c r="D32" s="14">
        <v>2</v>
      </c>
      <c r="E32" s="29">
        <f t="shared" si="5"/>
        <v>0</v>
      </c>
      <c r="F32" s="29">
        <f t="shared" si="5"/>
        <v>8542</v>
      </c>
      <c r="G32" t="e">
        <f t="shared" si="5"/>
        <v>#N/A</v>
      </c>
      <c r="H32" t="e">
        <f t="shared" si="5"/>
        <v>#N/A</v>
      </c>
      <c r="I32">
        <f t="shared" si="5"/>
        <v>940</v>
      </c>
      <c r="J32" s="15">
        <v>5221</v>
      </c>
      <c r="K32" s="16" t="s">
        <v>43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3">
        <f t="shared" si="3"/>
        <v>0</v>
      </c>
      <c r="AB32" s="13">
        <f t="shared" si="4"/>
        <v>0</v>
      </c>
    </row>
    <row r="33" spans="1:28" s="14" customFormat="1" ht="16.899999999999999" customHeight="1">
      <c r="A33">
        <f t="shared" si="1"/>
        <v>217</v>
      </c>
      <c r="B33" t="b">
        <f>IF($AB33&gt;0,MAX($B$8:$B32)+1)</f>
        <v>0</v>
      </c>
      <c r="C33" t="b">
        <f>IF(AND(J33&lt;1000,$AB33&gt;0),MAX($C$8:$C32)+1)</f>
        <v>0</v>
      </c>
      <c r="D33" s="14">
        <v>2</v>
      </c>
      <c r="E33" s="29">
        <f t="shared" si="5"/>
        <v>0</v>
      </c>
      <c r="F33" s="29">
        <f t="shared" si="5"/>
        <v>8542</v>
      </c>
      <c r="G33" t="e">
        <f t="shared" si="5"/>
        <v>#N/A</v>
      </c>
      <c r="H33" t="e">
        <f t="shared" si="5"/>
        <v>#N/A</v>
      </c>
      <c r="I33">
        <f t="shared" si="5"/>
        <v>940</v>
      </c>
      <c r="J33" s="15">
        <v>5222</v>
      </c>
      <c r="K33" s="16" t="s">
        <v>44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3">
        <f t="shared" si="3"/>
        <v>0</v>
      </c>
      <c r="AB33" s="13">
        <f t="shared" si="4"/>
        <v>0</v>
      </c>
    </row>
    <row r="34" spans="1:28" s="14" customFormat="1" ht="16.899999999999999" customHeight="1">
      <c r="A34">
        <f t="shared" si="1"/>
        <v>218</v>
      </c>
      <c r="B34" t="b">
        <f>IF($AB34&gt;0,MAX($B$8:$B33)+1)</f>
        <v>0</v>
      </c>
      <c r="C34" t="b">
        <f>IF(AND(J34&lt;1000,$AB34&gt;0),MAX($C$8:$C33)+1)</f>
        <v>0</v>
      </c>
      <c r="D34" s="14">
        <v>2</v>
      </c>
      <c r="E34" s="29">
        <f t="shared" si="5"/>
        <v>0</v>
      </c>
      <c r="F34" s="29">
        <f t="shared" si="5"/>
        <v>8542</v>
      </c>
      <c r="G34" t="e">
        <f t="shared" si="5"/>
        <v>#N/A</v>
      </c>
      <c r="H34" t="e">
        <f t="shared" si="5"/>
        <v>#N/A</v>
      </c>
      <c r="I34">
        <f t="shared" si="5"/>
        <v>940</v>
      </c>
      <c r="J34" s="15">
        <v>5223</v>
      </c>
      <c r="K34" s="16" t="s">
        <v>45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3">
        <f t="shared" si="3"/>
        <v>0</v>
      </c>
      <c r="AB34" s="13">
        <f t="shared" si="4"/>
        <v>0</v>
      </c>
    </row>
    <row r="35" spans="1:28" s="97" customFormat="1" ht="16.899999999999999" customHeight="1">
      <c r="A35" s="96">
        <f t="shared" si="1"/>
        <v>219</v>
      </c>
      <c r="B35" s="96" t="b">
        <f>IF($AB35&gt;0,MAX($B$8:$B34)+1)</f>
        <v>0</v>
      </c>
      <c r="C35" s="96" t="b">
        <f>IF(AND(J35&lt;1000,$AB35&gt;0),MAX($C$8:$C34)+1)</f>
        <v>0</v>
      </c>
      <c r="D35" s="97">
        <v>2</v>
      </c>
      <c r="E35" s="99">
        <f t="shared" si="5"/>
        <v>0</v>
      </c>
      <c r="F35" s="99">
        <f t="shared" si="5"/>
        <v>8542</v>
      </c>
      <c r="G35" s="96" t="e">
        <f t="shared" si="5"/>
        <v>#N/A</v>
      </c>
      <c r="H35" s="96" t="e">
        <f t="shared" si="5"/>
        <v>#N/A</v>
      </c>
      <c r="I35" s="96">
        <f t="shared" si="5"/>
        <v>940</v>
      </c>
      <c r="J35" s="102">
        <v>523</v>
      </c>
      <c r="K35" s="103" t="s">
        <v>46</v>
      </c>
      <c r="L35" s="104">
        <f>L36</f>
        <v>0</v>
      </c>
      <c r="M35" s="104">
        <f t="shared" ref="M35:Z35" si="12">M36</f>
        <v>0</v>
      </c>
      <c r="N35" s="104"/>
      <c r="O35" s="104"/>
      <c r="P35" s="104">
        <f t="shared" si="12"/>
        <v>0</v>
      </c>
      <c r="Q35" s="104">
        <f t="shared" si="12"/>
        <v>0</v>
      </c>
      <c r="R35" s="104">
        <f t="shared" si="12"/>
        <v>0</v>
      </c>
      <c r="S35" s="104">
        <f t="shared" si="12"/>
        <v>0</v>
      </c>
      <c r="T35" s="104">
        <f t="shared" si="12"/>
        <v>0</v>
      </c>
      <c r="U35" s="104">
        <f t="shared" si="12"/>
        <v>0</v>
      </c>
      <c r="V35" s="104">
        <f t="shared" si="12"/>
        <v>0</v>
      </c>
      <c r="W35" s="104">
        <f t="shared" si="12"/>
        <v>0</v>
      </c>
      <c r="X35" s="104">
        <f t="shared" si="12"/>
        <v>0</v>
      </c>
      <c r="Y35" s="104">
        <f t="shared" si="12"/>
        <v>0</v>
      </c>
      <c r="Z35" s="104">
        <f t="shared" si="12"/>
        <v>0</v>
      </c>
      <c r="AA35" s="104">
        <f t="shared" si="3"/>
        <v>0</v>
      </c>
      <c r="AB35" s="104">
        <f t="shared" si="4"/>
        <v>0</v>
      </c>
    </row>
    <row r="36" spans="1:28" s="14" customFormat="1" ht="16.899999999999999" customHeight="1">
      <c r="A36">
        <f t="shared" si="1"/>
        <v>220</v>
      </c>
      <c r="B36" t="b">
        <f>IF($AB36&gt;0,MAX($B$8:$B35)+1)</f>
        <v>0</v>
      </c>
      <c r="C36" t="b">
        <f>IF(AND(J36&lt;1000,$AB36&gt;0),MAX($C$8:$C35)+1)</f>
        <v>0</v>
      </c>
      <c r="D36" s="14">
        <v>2</v>
      </c>
      <c r="E36" s="29">
        <f t="shared" si="5"/>
        <v>0</v>
      </c>
      <c r="F36" s="29">
        <f t="shared" si="5"/>
        <v>8542</v>
      </c>
      <c r="G36" t="e">
        <f t="shared" si="5"/>
        <v>#N/A</v>
      </c>
      <c r="H36" t="e">
        <f t="shared" si="5"/>
        <v>#N/A</v>
      </c>
      <c r="I36">
        <f t="shared" si="5"/>
        <v>940</v>
      </c>
      <c r="J36" s="15">
        <v>5231</v>
      </c>
      <c r="K36" s="16" t="s">
        <v>46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3">
        <f t="shared" si="3"/>
        <v>0</v>
      </c>
      <c r="AB36" s="13">
        <f t="shared" si="4"/>
        <v>0</v>
      </c>
    </row>
    <row r="37" spans="1:28" s="97" customFormat="1" ht="16.899999999999999" customHeight="1">
      <c r="A37" s="96">
        <f t="shared" si="1"/>
        <v>221</v>
      </c>
      <c r="B37" s="96" t="b">
        <f>IF($AB37&gt;0,MAX($B$8:$B36)+1)</f>
        <v>0</v>
      </c>
      <c r="C37" s="96" t="b">
        <f>IF(AND(J37&lt;1000,$AB37&gt;0),MAX($C$8:$C36)+1)</f>
        <v>0</v>
      </c>
      <c r="D37" s="97">
        <v>2</v>
      </c>
      <c r="E37" s="99">
        <f t="shared" si="5"/>
        <v>0</v>
      </c>
      <c r="F37" s="99">
        <f t="shared" si="5"/>
        <v>8542</v>
      </c>
      <c r="G37" s="96" t="e">
        <f t="shared" si="5"/>
        <v>#N/A</v>
      </c>
      <c r="H37" s="96" t="e">
        <f t="shared" si="5"/>
        <v>#N/A</v>
      </c>
      <c r="I37" s="96">
        <f t="shared" si="5"/>
        <v>940</v>
      </c>
      <c r="J37" s="102">
        <v>531</v>
      </c>
      <c r="K37" s="103" t="s">
        <v>47</v>
      </c>
      <c r="L37" s="104">
        <f>L38</f>
        <v>0</v>
      </c>
      <c r="M37" s="104">
        <f t="shared" ref="M37:Z37" si="13">M38</f>
        <v>0</v>
      </c>
      <c r="N37" s="104"/>
      <c r="O37" s="104"/>
      <c r="P37" s="104">
        <f t="shared" si="13"/>
        <v>0</v>
      </c>
      <c r="Q37" s="104">
        <f t="shared" si="13"/>
        <v>0</v>
      </c>
      <c r="R37" s="104">
        <f t="shared" si="13"/>
        <v>0</v>
      </c>
      <c r="S37" s="104">
        <f t="shared" si="13"/>
        <v>0</v>
      </c>
      <c r="T37" s="104">
        <f t="shared" si="13"/>
        <v>0</v>
      </c>
      <c r="U37" s="104">
        <f t="shared" si="13"/>
        <v>0</v>
      </c>
      <c r="V37" s="104">
        <f t="shared" si="13"/>
        <v>0</v>
      </c>
      <c r="W37" s="104">
        <f t="shared" si="13"/>
        <v>0</v>
      </c>
      <c r="X37" s="104">
        <f t="shared" si="13"/>
        <v>0</v>
      </c>
      <c r="Y37" s="104">
        <f t="shared" si="13"/>
        <v>0</v>
      </c>
      <c r="Z37" s="104">
        <f t="shared" si="13"/>
        <v>0</v>
      </c>
      <c r="AA37" s="104">
        <f t="shared" si="3"/>
        <v>0</v>
      </c>
      <c r="AB37" s="104">
        <f t="shared" si="4"/>
        <v>0</v>
      </c>
    </row>
    <row r="38" spans="1:28" s="14" customFormat="1" ht="16.899999999999999" customHeight="1">
      <c r="A38">
        <f t="shared" si="1"/>
        <v>222</v>
      </c>
      <c r="B38" t="b">
        <f>IF($AB38&gt;0,MAX($B$8:$B37)+1)</f>
        <v>0</v>
      </c>
      <c r="C38" t="b">
        <f>IF(AND(J38&lt;1000,$AB38&gt;0),MAX($C$8:$C37)+1)</f>
        <v>0</v>
      </c>
      <c r="D38" s="14">
        <v>2</v>
      </c>
      <c r="E38" s="29">
        <f t="shared" si="5"/>
        <v>0</v>
      </c>
      <c r="F38" s="29">
        <f t="shared" si="5"/>
        <v>8542</v>
      </c>
      <c r="G38" t="e">
        <f t="shared" si="5"/>
        <v>#N/A</v>
      </c>
      <c r="H38" t="e">
        <f t="shared" si="5"/>
        <v>#N/A</v>
      </c>
      <c r="I38">
        <f t="shared" si="5"/>
        <v>940</v>
      </c>
      <c r="J38" s="15">
        <v>5311</v>
      </c>
      <c r="K38" s="16" t="s">
        <v>47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3">
        <f t="shared" si="3"/>
        <v>0</v>
      </c>
      <c r="AB38" s="13">
        <f t="shared" si="4"/>
        <v>0</v>
      </c>
    </row>
    <row r="39" spans="1:28" s="97" customFormat="1" ht="16.899999999999999" customHeight="1">
      <c r="A39" s="96">
        <f t="shared" si="1"/>
        <v>223</v>
      </c>
      <c r="B39" s="96" t="b">
        <f>IF($AB39&gt;0,MAX($B$8:$B38)+1)</f>
        <v>0</v>
      </c>
      <c r="C39" s="96" t="b">
        <f>IF(AND(J39&lt;1000,$AB39&gt;0),MAX($C$8:$C38)+1)</f>
        <v>0</v>
      </c>
      <c r="D39" s="97">
        <v>2</v>
      </c>
      <c r="E39" s="99">
        <f t="shared" si="5"/>
        <v>0</v>
      </c>
      <c r="F39" s="99">
        <f t="shared" si="5"/>
        <v>8542</v>
      </c>
      <c r="G39" s="96" t="e">
        <f t="shared" si="5"/>
        <v>#N/A</v>
      </c>
      <c r="H39" s="96" t="e">
        <f t="shared" si="5"/>
        <v>#N/A</v>
      </c>
      <c r="I39" s="96">
        <f t="shared" si="5"/>
        <v>940</v>
      </c>
      <c r="J39" s="102">
        <v>541</v>
      </c>
      <c r="K39" s="103" t="s">
        <v>48</v>
      </c>
      <c r="L39" s="104">
        <f>L40</f>
        <v>0</v>
      </c>
      <c r="M39" s="104">
        <f t="shared" ref="M39:Z39" si="14">M40</f>
        <v>0</v>
      </c>
      <c r="N39" s="104"/>
      <c r="O39" s="104"/>
      <c r="P39" s="104">
        <f t="shared" si="14"/>
        <v>0</v>
      </c>
      <c r="Q39" s="104">
        <f t="shared" si="14"/>
        <v>0</v>
      </c>
      <c r="R39" s="104">
        <f t="shared" si="14"/>
        <v>0</v>
      </c>
      <c r="S39" s="104">
        <f t="shared" si="14"/>
        <v>0</v>
      </c>
      <c r="T39" s="104">
        <f t="shared" si="14"/>
        <v>0</v>
      </c>
      <c r="U39" s="104">
        <f t="shared" si="14"/>
        <v>0</v>
      </c>
      <c r="V39" s="104">
        <f t="shared" si="14"/>
        <v>0</v>
      </c>
      <c r="W39" s="104">
        <f t="shared" si="14"/>
        <v>0</v>
      </c>
      <c r="X39" s="104">
        <f t="shared" si="14"/>
        <v>0</v>
      </c>
      <c r="Y39" s="104">
        <f t="shared" si="14"/>
        <v>0</v>
      </c>
      <c r="Z39" s="104">
        <f t="shared" si="14"/>
        <v>0</v>
      </c>
      <c r="AA39" s="104">
        <f t="shared" si="3"/>
        <v>0</v>
      </c>
      <c r="AB39" s="104">
        <f t="shared" si="4"/>
        <v>0</v>
      </c>
    </row>
    <row r="40" spans="1:28" s="14" customFormat="1" ht="16.899999999999999" customHeight="1">
      <c r="A40">
        <f t="shared" si="1"/>
        <v>224</v>
      </c>
      <c r="B40" t="b">
        <f>IF($AB40&gt;0,MAX($B$8:$B39)+1)</f>
        <v>0</v>
      </c>
      <c r="C40" t="b">
        <f>IF(AND(J40&lt;1000,$AB40&gt;0),MAX($C$8:$C39)+1)</f>
        <v>0</v>
      </c>
      <c r="D40" s="14">
        <v>2</v>
      </c>
      <c r="E40" s="29">
        <f t="shared" si="5"/>
        <v>0</v>
      </c>
      <c r="F40" s="29">
        <f t="shared" si="5"/>
        <v>8542</v>
      </c>
      <c r="G40" t="e">
        <f t="shared" si="5"/>
        <v>#N/A</v>
      </c>
      <c r="H40" t="e">
        <f t="shared" si="5"/>
        <v>#N/A</v>
      </c>
      <c r="I40">
        <f t="shared" si="5"/>
        <v>940</v>
      </c>
      <c r="J40" s="15">
        <v>5411</v>
      </c>
      <c r="K40" s="16" t="s">
        <v>48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3">
        <f t="shared" si="3"/>
        <v>0</v>
      </c>
      <c r="AB40" s="13">
        <f t="shared" si="4"/>
        <v>0</v>
      </c>
    </row>
    <row r="41" spans="1:28" s="97" customFormat="1" ht="16.899999999999999" customHeight="1">
      <c r="A41" s="96">
        <f t="shared" si="1"/>
        <v>225</v>
      </c>
      <c r="B41" s="96" t="b">
        <f>IF($AB41&gt;0,MAX($B$8:$B40)+1)</f>
        <v>0</v>
      </c>
      <c r="C41" s="96" t="b">
        <f>IF(AND(J41&lt;1000,$AB41&gt;0),MAX($C$8:$C40)+1)</f>
        <v>0</v>
      </c>
      <c r="D41" s="97">
        <v>2</v>
      </c>
      <c r="E41" s="99">
        <f t="shared" si="5"/>
        <v>0</v>
      </c>
      <c r="F41" s="99">
        <f t="shared" si="5"/>
        <v>8542</v>
      </c>
      <c r="G41" s="96" t="e">
        <f t="shared" si="5"/>
        <v>#N/A</v>
      </c>
      <c r="H41" s="96" t="e">
        <f t="shared" si="5"/>
        <v>#N/A</v>
      </c>
      <c r="I41" s="96">
        <f t="shared" si="5"/>
        <v>940</v>
      </c>
      <c r="J41" s="102">
        <v>542</v>
      </c>
      <c r="K41" s="103" t="s">
        <v>49</v>
      </c>
      <c r="L41" s="104">
        <f>L42</f>
        <v>0</v>
      </c>
      <c r="M41" s="104">
        <f t="shared" ref="M41:Z41" si="15">M42</f>
        <v>0</v>
      </c>
      <c r="N41" s="104"/>
      <c r="O41" s="104"/>
      <c r="P41" s="104">
        <f t="shared" si="15"/>
        <v>0</v>
      </c>
      <c r="Q41" s="104">
        <f t="shared" si="15"/>
        <v>0</v>
      </c>
      <c r="R41" s="104">
        <f t="shared" si="15"/>
        <v>0</v>
      </c>
      <c r="S41" s="104">
        <f t="shared" si="15"/>
        <v>0</v>
      </c>
      <c r="T41" s="104">
        <f t="shared" si="15"/>
        <v>0</v>
      </c>
      <c r="U41" s="104">
        <f t="shared" si="15"/>
        <v>0</v>
      </c>
      <c r="V41" s="104">
        <f t="shared" si="15"/>
        <v>0</v>
      </c>
      <c r="W41" s="104">
        <f t="shared" si="15"/>
        <v>0</v>
      </c>
      <c r="X41" s="104">
        <f t="shared" si="15"/>
        <v>0</v>
      </c>
      <c r="Y41" s="104">
        <f t="shared" si="15"/>
        <v>0</v>
      </c>
      <c r="Z41" s="104">
        <f t="shared" si="15"/>
        <v>0</v>
      </c>
      <c r="AA41" s="104">
        <f t="shared" si="3"/>
        <v>0</v>
      </c>
      <c r="AB41" s="104">
        <f t="shared" si="4"/>
        <v>0</v>
      </c>
    </row>
    <row r="42" spans="1:28" s="14" customFormat="1" ht="16.899999999999999" customHeight="1">
      <c r="A42">
        <f t="shared" si="1"/>
        <v>226</v>
      </c>
      <c r="B42" t="b">
        <f>IF($AB42&gt;0,MAX($B$8:$B41)+1)</f>
        <v>0</v>
      </c>
      <c r="C42" t="b">
        <f>IF(AND(J42&lt;1000,$AB42&gt;0),MAX($C$8:$C41)+1)</f>
        <v>0</v>
      </c>
      <c r="D42" s="14">
        <v>2</v>
      </c>
      <c r="E42" s="29">
        <f t="shared" si="5"/>
        <v>0</v>
      </c>
      <c r="F42" s="29">
        <f t="shared" si="5"/>
        <v>8542</v>
      </c>
      <c r="G42" t="e">
        <f t="shared" si="5"/>
        <v>#N/A</v>
      </c>
      <c r="H42" t="e">
        <f t="shared" si="5"/>
        <v>#N/A</v>
      </c>
      <c r="I42">
        <f t="shared" si="5"/>
        <v>940</v>
      </c>
      <c r="J42" s="15">
        <v>5421</v>
      </c>
      <c r="K42" s="16" t="s">
        <v>50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3">
        <f t="shared" si="3"/>
        <v>0</v>
      </c>
      <c r="AB42" s="13">
        <f t="shared" si="4"/>
        <v>0</v>
      </c>
    </row>
    <row r="43" spans="1:28" s="97" customFormat="1" ht="16.899999999999999" customHeight="1">
      <c r="A43" s="96">
        <f t="shared" si="1"/>
        <v>227</v>
      </c>
      <c r="B43" s="96" t="b">
        <f>IF($AB43&gt;0,MAX($B$8:$B42)+1)</f>
        <v>0</v>
      </c>
      <c r="C43" s="96" t="b">
        <f>IF(AND(J43&lt;1000,$AB43&gt;0),MAX($C$8:$C42)+1)</f>
        <v>0</v>
      </c>
      <c r="D43" s="97">
        <v>2</v>
      </c>
      <c r="E43" s="99">
        <f t="shared" si="5"/>
        <v>0</v>
      </c>
      <c r="F43" s="99">
        <f t="shared" si="5"/>
        <v>8542</v>
      </c>
      <c r="G43" s="96" t="e">
        <f t="shared" si="5"/>
        <v>#N/A</v>
      </c>
      <c r="H43" s="96" t="e">
        <f t="shared" si="5"/>
        <v>#N/A</v>
      </c>
      <c r="I43" s="96">
        <f t="shared" si="5"/>
        <v>940</v>
      </c>
      <c r="J43" s="102">
        <v>543</v>
      </c>
      <c r="K43" s="103" t="s">
        <v>51</v>
      </c>
      <c r="L43" s="104">
        <f>SUM(L44:L45)</f>
        <v>0</v>
      </c>
      <c r="M43" s="104">
        <f t="shared" ref="M43:V43" si="16">SUM(M44:M45)</f>
        <v>0</v>
      </c>
      <c r="N43" s="104"/>
      <c r="O43" s="104"/>
      <c r="P43" s="104">
        <f t="shared" si="16"/>
        <v>0</v>
      </c>
      <c r="Q43" s="104">
        <f t="shared" si="16"/>
        <v>0</v>
      </c>
      <c r="R43" s="104">
        <f t="shared" si="16"/>
        <v>0</v>
      </c>
      <c r="S43" s="104">
        <f t="shared" si="16"/>
        <v>0</v>
      </c>
      <c r="T43" s="104">
        <f t="shared" si="16"/>
        <v>0</v>
      </c>
      <c r="U43" s="104">
        <f t="shared" si="16"/>
        <v>0</v>
      </c>
      <c r="V43" s="104">
        <f t="shared" si="16"/>
        <v>0</v>
      </c>
      <c r="W43" s="104">
        <f>SUM(W44:W45)</f>
        <v>0</v>
      </c>
      <c r="X43" s="104">
        <f>SUM(X44:X45)</f>
        <v>0</v>
      </c>
      <c r="Y43" s="104">
        <f>SUM(Y44:Y45)</f>
        <v>0</v>
      </c>
      <c r="Z43" s="104">
        <f>SUM(Z44:Z45)</f>
        <v>0</v>
      </c>
      <c r="AA43" s="104">
        <f t="shared" si="3"/>
        <v>0</v>
      </c>
      <c r="AB43" s="104">
        <f t="shared" si="4"/>
        <v>0</v>
      </c>
    </row>
    <row r="44" spans="1:28" s="14" customFormat="1" ht="16.899999999999999" customHeight="1">
      <c r="A44">
        <f t="shared" si="1"/>
        <v>228</v>
      </c>
      <c r="B44" t="b">
        <f>IF($AB44&gt;0,MAX($B$8:$B43)+1)</f>
        <v>0</v>
      </c>
      <c r="C44" t="b">
        <f>IF(AND(J44&lt;1000,$AB44&gt;0),MAX($C$8:$C43)+1)</f>
        <v>0</v>
      </c>
      <c r="D44" s="14">
        <v>2</v>
      </c>
      <c r="E44" s="29">
        <f t="shared" si="5"/>
        <v>0</v>
      </c>
      <c r="F44" s="29">
        <f t="shared" si="5"/>
        <v>8542</v>
      </c>
      <c r="G44" t="e">
        <f t="shared" si="5"/>
        <v>#N/A</v>
      </c>
      <c r="H44" t="e">
        <f t="shared" si="5"/>
        <v>#N/A</v>
      </c>
      <c r="I44">
        <f t="shared" si="5"/>
        <v>940</v>
      </c>
      <c r="J44" s="15">
        <v>5431</v>
      </c>
      <c r="K44" s="16" t="s">
        <v>52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3">
        <f t="shared" si="3"/>
        <v>0</v>
      </c>
      <c r="AB44" s="13">
        <f t="shared" si="4"/>
        <v>0</v>
      </c>
    </row>
    <row r="45" spans="1:28" s="14" customFormat="1" ht="16.899999999999999" customHeight="1">
      <c r="A45">
        <f t="shared" si="1"/>
        <v>229</v>
      </c>
      <c r="B45" t="b">
        <f>IF($AB45&gt;0,MAX($B$8:$B44)+1)</f>
        <v>0</v>
      </c>
      <c r="C45" t="b">
        <f>IF(AND(J45&lt;1000,$AB45&gt;0),MAX($C$8:$C44)+1)</f>
        <v>0</v>
      </c>
      <c r="D45" s="14">
        <v>2</v>
      </c>
      <c r="E45" s="29">
        <f t="shared" si="5"/>
        <v>0</v>
      </c>
      <c r="F45" s="29">
        <f t="shared" si="5"/>
        <v>8542</v>
      </c>
      <c r="G45" t="e">
        <f t="shared" si="5"/>
        <v>#N/A</v>
      </c>
      <c r="H45" t="e">
        <f t="shared" si="5"/>
        <v>#N/A</v>
      </c>
      <c r="I45">
        <f t="shared" si="5"/>
        <v>940</v>
      </c>
      <c r="J45" s="18">
        <v>5432</v>
      </c>
      <c r="K45" s="19" t="s">
        <v>53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3">
        <f t="shared" si="3"/>
        <v>0</v>
      </c>
      <c r="AB45" s="13">
        <f t="shared" si="4"/>
        <v>0</v>
      </c>
    </row>
    <row r="46" spans="1:28" s="97" customFormat="1" ht="16.899999999999999" customHeight="1">
      <c r="A46" s="96"/>
      <c r="B46" s="96"/>
      <c r="C46" s="96"/>
      <c r="E46" s="99"/>
      <c r="F46" s="99"/>
      <c r="G46" s="96"/>
      <c r="H46" s="96"/>
      <c r="I46" s="96"/>
      <c r="J46" s="102" t="s">
        <v>95</v>
      </c>
      <c r="K46" s="103" t="s">
        <v>96</v>
      </c>
      <c r="L46" s="104">
        <f>L47</f>
        <v>0</v>
      </c>
      <c r="M46" s="104">
        <f t="shared" ref="M46:Z46" si="17">M47</f>
        <v>0</v>
      </c>
      <c r="N46" s="104"/>
      <c r="O46" s="104"/>
      <c r="P46" s="104">
        <f t="shared" si="17"/>
        <v>0</v>
      </c>
      <c r="Q46" s="104">
        <f t="shared" si="17"/>
        <v>0</v>
      </c>
      <c r="R46" s="104">
        <f t="shared" si="17"/>
        <v>0</v>
      </c>
      <c r="S46" s="104">
        <f t="shared" si="17"/>
        <v>0</v>
      </c>
      <c r="T46" s="104">
        <f t="shared" si="17"/>
        <v>0</v>
      </c>
      <c r="U46" s="104">
        <f t="shared" si="17"/>
        <v>0</v>
      </c>
      <c r="V46" s="104">
        <f t="shared" si="17"/>
        <v>0</v>
      </c>
      <c r="W46" s="104">
        <f t="shared" si="17"/>
        <v>0</v>
      </c>
      <c r="X46" s="104">
        <f t="shared" si="17"/>
        <v>0</v>
      </c>
      <c r="Y46" s="104">
        <f t="shared" si="17"/>
        <v>0</v>
      </c>
      <c r="Z46" s="104">
        <f t="shared" si="17"/>
        <v>0</v>
      </c>
      <c r="AA46" s="104">
        <f>SUM(M46:Z46)</f>
        <v>0</v>
      </c>
      <c r="AB46" s="104">
        <f>SUM(L46:Z46)</f>
        <v>0</v>
      </c>
    </row>
    <row r="47" spans="1:28" s="14" customFormat="1" ht="16.899999999999999" customHeight="1">
      <c r="A47"/>
      <c r="B47"/>
      <c r="C47"/>
      <c r="E47" s="29"/>
      <c r="F47" s="29"/>
      <c r="G47"/>
      <c r="H47"/>
      <c r="I47"/>
      <c r="J47" s="15" t="s">
        <v>97</v>
      </c>
      <c r="K47" s="16" t="s">
        <v>96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3">
        <f>SUM(M47:Z47)</f>
        <v>0</v>
      </c>
      <c r="AB47" s="13">
        <f>SUM(L47:Z47)</f>
        <v>0</v>
      </c>
    </row>
    <row r="48" spans="1:28" s="108" customFormat="1" ht="23.45" customHeight="1" thickBot="1">
      <c r="A48" s="96" t="str">
        <f>+IF(J48&gt;0,+A45+1,"")</f>
        <v/>
      </c>
      <c r="B48" s="96">
        <f>IF($AB48&gt;0,MAX($B$8:$B45)+1)</f>
        <v>204</v>
      </c>
      <c r="C48" s="96">
        <f>IF(AND(J48&lt;1000,$AB48&gt;0),MAX($C$8:$C45)+1)</f>
        <v>4</v>
      </c>
      <c r="D48" s="97">
        <v>2</v>
      </c>
      <c r="E48" s="99">
        <f>+E45</f>
        <v>0</v>
      </c>
      <c r="F48" s="99">
        <f>+F45</f>
        <v>8542</v>
      </c>
      <c r="G48" s="96" t="e">
        <f>+G45</f>
        <v>#N/A</v>
      </c>
      <c r="H48" s="96" t="e">
        <f>+H45</f>
        <v>#N/A</v>
      </c>
      <c r="I48" s="96">
        <f>+I45</f>
        <v>940</v>
      </c>
      <c r="J48" s="105"/>
      <c r="K48" s="106" t="s">
        <v>54</v>
      </c>
      <c r="L48" s="107">
        <f t="shared" ref="L48:AA48" si="18">SUM(L8:L47)/2</f>
        <v>230000</v>
      </c>
      <c r="M48" s="107">
        <f t="shared" si="18"/>
        <v>11427150</v>
      </c>
      <c r="N48" s="107">
        <f t="shared" si="18"/>
        <v>0</v>
      </c>
      <c r="O48" s="107">
        <f t="shared" si="18"/>
        <v>0</v>
      </c>
      <c r="P48" s="107">
        <f t="shared" si="18"/>
        <v>0</v>
      </c>
      <c r="Q48" s="107">
        <f t="shared" si="18"/>
        <v>0</v>
      </c>
      <c r="R48" s="107">
        <f t="shared" si="18"/>
        <v>0</v>
      </c>
      <c r="S48" s="107">
        <f t="shared" si="18"/>
        <v>0</v>
      </c>
      <c r="T48" s="107">
        <f t="shared" si="18"/>
        <v>0</v>
      </c>
      <c r="U48" s="107">
        <f t="shared" si="18"/>
        <v>0</v>
      </c>
      <c r="V48" s="107">
        <f t="shared" si="18"/>
        <v>0</v>
      </c>
      <c r="W48" s="107">
        <f t="shared" si="18"/>
        <v>0</v>
      </c>
      <c r="X48" s="107">
        <f t="shared" si="18"/>
        <v>0</v>
      </c>
      <c r="Y48" s="107">
        <f t="shared" si="18"/>
        <v>0</v>
      </c>
      <c r="Z48" s="107">
        <f t="shared" si="18"/>
        <v>0</v>
      </c>
      <c r="AA48" s="107">
        <f t="shared" si="18"/>
        <v>11427150</v>
      </c>
      <c r="AB48" s="107">
        <f>AB8+AB13+AB27+AB31+AB35</f>
        <v>11657150</v>
      </c>
    </row>
    <row r="49" spans="1:10" ht="3" customHeight="1">
      <c r="A49" t="str">
        <f t="shared" si="1"/>
        <v/>
      </c>
      <c r="B49" t="b">
        <f>IF($AB49&gt;0,MAX($B$8:$B48)+1)</f>
        <v>0</v>
      </c>
      <c r="C49" t="b">
        <f>IF(AND(J49&lt;1000,$AB49&gt;0),MAX($C$8:$C48)+1)</f>
        <v>0</v>
      </c>
      <c r="E49"/>
      <c r="F49"/>
      <c r="G49" t="e">
        <f>+G48</f>
        <v>#N/A</v>
      </c>
      <c r="H49" t="e">
        <f>+H48</f>
        <v>#N/A</v>
      </c>
      <c r="I49">
        <f>+I48</f>
        <v>940</v>
      </c>
    </row>
    <row r="50" spans="1:10" ht="14.25">
      <c r="A50"/>
      <c r="B50"/>
      <c r="C50"/>
      <c r="E50"/>
      <c r="F50"/>
      <c r="G50"/>
      <c r="H50"/>
      <c r="I50"/>
    </row>
    <row r="51" spans="1:10" ht="14.25">
      <c r="A51"/>
      <c r="B51"/>
      <c r="C51"/>
      <c r="E51"/>
      <c r="F51"/>
      <c r="G51"/>
      <c r="H51"/>
      <c r="I51"/>
      <c r="J51" s="49"/>
    </row>
    <row r="52" spans="1:10" ht="14.25">
      <c r="A52"/>
      <c r="B52"/>
      <c r="C52"/>
      <c r="E52"/>
      <c r="F52"/>
      <c r="G52"/>
      <c r="H52"/>
      <c r="I52"/>
    </row>
    <row r="53" spans="1:10" ht="14.25">
      <c r="A53"/>
      <c r="B53"/>
      <c r="C53"/>
      <c r="E53"/>
      <c r="F53"/>
      <c r="G53"/>
      <c r="H53"/>
      <c r="I53"/>
    </row>
    <row r="54" spans="1:10" ht="14.25">
      <c r="A54"/>
      <c r="B54"/>
      <c r="C54"/>
      <c r="E54"/>
      <c r="F54"/>
      <c r="G54"/>
      <c r="H54"/>
      <c r="I54"/>
    </row>
    <row r="55" spans="1:10" ht="14.25">
      <c r="A55"/>
      <c r="B55"/>
      <c r="C55"/>
      <c r="E55"/>
      <c r="F55"/>
      <c r="G55"/>
      <c r="H55"/>
      <c r="I55"/>
    </row>
    <row r="56" spans="1:10" ht="14.25">
      <c r="A56"/>
      <c r="B56"/>
      <c r="C56"/>
      <c r="E56"/>
      <c r="F56"/>
      <c r="G56"/>
      <c r="H56"/>
      <c r="I56"/>
    </row>
    <row r="57" spans="1:10" ht="14.25">
      <c r="A57"/>
      <c r="B57"/>
      <c r="C57"/>
      <c r="E57"/>
      <c r="F57"/>
      <c r="G57"/>
      <c r="H57"/>
      <c r="I57"/>
    </row>
    <row r="58" spans="1:10" ht="14.25">
      <c r="A58"/>
      <c r="B58"/>
      <c r="C58"/>
      <c r="E58"/>
      <c r="F58"/>
      <c r="G58"/>
      <c r="H58"/>
      <c r="I58"/>
    </row>
    <row r="59" spans="1:10" ht="14.25">
      <c r="A59"/>
      <c r="B59"/>
      <c r="C59"/>
      <c r="E59"/>
      <c r="F59"/>
      <c r="G59"/>
      <c r="H59"/>
      <c r="I59"/>
    </row>
    <row r="60" spans="1:10" ht="14.25">
      <c r="A60"/>
      <c r="B60"/>
      <c r="C60"/>
      <c r="E60"/>
      <c r="F60"/>
      <c r="G60"/>
      <c r="H60"/>
      <c r="I60"/>
    </row>
    <row r="61" spans="1:10" ht="14.25">
      <c r="A61"/>
      <c r="B61"/>
      <c r="C61"/>
      <c r="E61"/>
      <c r="F61"/>
      <c r="G61"/>
      <c r="H61"/>
      <c r="I61"/>
    </row>
    <row r="62" spans="1:10" ht="14.25">
      <c r="A62"/>
      <c r="B62"/>
      <c r="C62"/>
      <c r="E62"/>
      <c r="F62"/>
      <c r="G62"/>
      <c r="H62"/>
      <c r="I62"/>
    </row>
    <row r="63" spans="1:10" ht="14.25">
      <c r="A63"/>
      <c r="B63"/>
      <c r="C63"/>
      <c r="E63"/>
      <c r="F63"/>
      <c r="G63"/>
      <c r="H63"/>
      <c r="I63"/>
    </row>
    <row r="64" spans="1:10" ht="14.25">
      <c r="A64"/>
      <c r="B64"/>
      <c r="C64"/>
      <c r="E64"/>
      <c r="F64"/>
      <c r="G64"/>
      <c r="H64"/>
      <c r="I64"/>
    </row>
    <row r="65" spans="1:9" ht="14.25">
      <c r="A65"/>
      <c r="B65"/>
      <c r="C65"/>
      <c r="E65"/>
      <c r="F65"/>
      <c r="G65"/>
      <c r="H65"/>
      <c r="I65"/>
    </row>
    <row r="66" spans="1:9" ht="14.25">
      <c r="A66"/>
      <c r="B66"/>
      <c r="C66"/>
      <c r="E66"/>
      <c r="F66"/>
      <c r="G66"/>
      <c r="H66"/>
      <c r="I66"/>
    </row>
    <row r="67" spans="1:9" ht="14.25">
      <c r="A67"/>
      <c r="B67"/>
      <c r="C67"/>
      <c r="E67"/>
      <c r="F67"/>
      <c r="G67"/>
      <c r="H67"/>
      <c r="I67"/>
    </row>
    <row r="68" spans="1:9" ht="14.25">
      <c r="A68"/>
      <c r="B68"/>
      <c r="C68"/>
      <c r="E68"/>
      <c r="F68"/>
      <c r="G68"/>
      <c r="H68"/>
      <c r="I68"/>
    </row>
    <row r="69" spans="1:9" ht="14.25">
      <c r="A69"/>
      <c r="B69"/>
      <c r="C69"/>
      <c r="E69"/>
      <c r="F69"/>
      <c r="G69"/>
      <c r="H69"/>
      <c r="I69"/>
    </row>
    <row r="70" spans="1:9" ht="14.25">
      <c r="A70"/>
      <c r="B70"/>
      <c r="C70"/>
      <c r="E70"/>
      <c r="F70"/>
      <c r="G70"/>
      <c r="H70"/>
      <c r="I70"/>
    </row>
    <row r="71" spans="1:9" ht="14.25">
      <c r="A71"/>
      <c r="B71"/>
      <c r="C71"/>
      <c r="E71"/>
      <c r="F71"/>
      <c r="G71"/>
      <c r="H71"/>
      <c r="I71"/>
    </row>
    <row r="72" spans="1:9" ht="14.25">
      <c r="A72"/>
      <c r="B72"/>
      <c r="C72"/>
      <c r="E72"/>
      <c r="F72"/>
      <c r="G72"/>
      <c r="H72"/>
      <c r="I72"/>
    </row>
    <row r="73" spans="1:9" ht="14.25">
      <c r="A73"/>
      <c r="B73"/>
      <c r="C73"/>
      <c r="E73"/>
      <c r="F73"/>
      <c r="G73"/>
      <c r="H73"/>
      <c r="I73"/>
    </row>
    <row r="74" spans="1:9" ht="14.25">
      <c r="A74"/>
      <c r="B74"/>
      <c r="C74"/>
      <c r="E74"/>
      <c r="F74"/>
      <c r="G74"/>
      <c r="H74"/>
      <c r="I74"/>
    </row>
    <row r="75" spans="1:9" ht="14.25">
      <c r="A75"/>
      <c r="B75"/>
      <c r="C75"/>
      <c r="E75"/>
      <c r="F75"/>
      <c r="G75"/>
      <c r="H75"/>
      <c r="I75"/>
    </row>
    <row r="76" spans="1:9" ht="14.25">
      <c r="A76"/>
      <c r="B76"/>
      <c r="C76"/>
      <c r="E76"/>
      <c r="F76"/>
      <c r="G76"/>
      <c r="H76"/>
      <c r="I76"/>
    </row>
    <row r="77" spans="1:9" ht="14.25">
      <c r="A77"/>
      <c r="B77"/>
      <c r="C77"/>
      <c r="E77"/>
      <c r="F77"/>
      <c r="G77"/>
      <c r="H77"/>
      <c r="I77"/>
    </row>
    <row r="78" spans="1:9" ht="14.25">
      <c r="A78"/>
      <c r="B78"/>
      <c r="C78"/>
      <c r="E78"/>
      <c r="F78"/>
      <c r="G78"/>
      <c r="H78"/>
      <c r="I78"/>
    </row>
    <row r="79" spans="1:9" ht="14.25">
      <c r="A79"/>
      <c r="B79"/>
      <c r="C79"/>
      <c r="E79"/>
      <c r="F79"/>
      <c r="G79"/>
      <c r="H79"/>
      <c r="I79"/>
    </row>
    <row r="80" spans="1:9" ht="14.25">
      <c r="A80"/>
      <c r="B80"/>
      <c r="C80"/>
      <c r="E80"/>
      <c r="F80"/>
      <c r="G80"/>
      <c r="H80"/>
      <c r="I80"/>
    </row>
    <row r="81" spans="1:9" ht="14.25">
      <c r="A81"/>
      <c r="B81"/>
      <c r="C81"/>
      <c r="E81"/>
      <c r="F81"/>
      <c r="G81"/>
      <c r="H81"/>
      <c r="I81"/>
    </row>
    <row r="82" spans="1:9" ht="14.25">
      <c r="A82"/>
      <c r="B82"/>
      <c r="C82"/>
      <c r="E82"/>
      <c r="F82"/>
      <c r="G82"/>
      <c r="H82"/>
      <c r="I82"/>
    </row>
    <row r="83" spans="1:9" ht="14.25">
      <c r="A83"/>
      <c r="B83"/>
      <c r="C83"/>
      <c r="E83"/>
      <c r="F83"/>
      <c r="G83"/>
      <c r="H83"/>
      <c r="I83"/>
    </row>
    <row r="84" spans="1:9" ht="14.25">
      <c r="A84"/>
      <c r="B84"/>
      <c r="C84"/>
      <c r="E84"/>
      <c r="F84"/>
      <c r="G84"/>
      <c r="H84"/>
      <c r="I84"/>
    </row>
    <row r="85" spans="1:9" ht="14.25">
      <c r="A85"/>
      <c r="B85"/>
      <c r="C85"/>
      <c r="E85"/>
      <c r="F85"/>
      <c r="G85"/>
      <c r="H85"/>
      <c r="I85"/>
    </row>
    <row r="86" spans="1:9" ht="14.25">
      <c r="A86"/>
      <c r="B86"/>
      <c r="C86"/>
      <c r="E86"/>
      <c r="F86"/>
      <c r="G86"/>
      <c r="H86"/>
      <c r="I86"/>
    </row>
    <row r="87" spans="1:9" ht="14.25">
      <c r="A87"/>
      <c r="B87"/>
      <c r="C87"/>
      <c r="E87"/>
      <c r="F87"/>
      <c r="G87"/>
      <c r="H87"/>
      <c r="I87"/>
    </row>
    <row r="88" spans="1:9" ht="14.25">
      <c r="A88"/>
      <c r="B88"/>
      <c r="C88"/>
      <c r="E88"/>
      <c r="F88"/>
      <c r="G88"/>
      <c r="H88"/>
      <c r="I88"/>
    </row>
    <row r="89" spans="1:9" ht="14.25">
      <c r="A89"/>
      <c r="B89"/>
      <c r="C89"/>
      <c r="E89"/>
      <c r="F89"/>
      <c r="G89"/>
      <c r="H89"/>
      <c r="I89"/>
    </row>
    <row r="90" spans="1:9" ht="14.25">
      <c r="A90"/>
      <c r="B90"/>
      <c r="C90"/>
      <c r="E90"/>
      <c r="F90"/>
      <c r="G90"/>
      <c r="H90"/>
      <c r="I90"/>
    </row>
    <row r="91" spans="1:9" ht="14.25">
      <c r="A91"/>
      <c r="B91"/>
      <c r="C91"/>
      <c r="E91"/>
      <c r="F91"/>
      <c r="G91"/>
      <c r="H91"/>
      <c r="I91"/>
    </row>
    <row r="92" spans="1:9" ht="14.25">
      <c r="A92"/>
      <c r="B92"/>
      <c r="C92"/>
      <c r="E92"/>
      <c r="F92"/>
      <c r="G92"/>
      <c r="H92"/>
      <c r="I92"/>
    </row>
    <row r="93" spans="1:9" ht="14.25">
      <c r="A93"/>
      <c r="B93"/>
      <c r="C93"/>
      <c r="E93"/>
      <c r="F93"/>
      <c r="G93"/>
      <c r="H93"/>
      <c r="I93"/>
    </row>
    <row r="94" spans="1:9" ht="14.25">
      <c r="A94"/>
      <c r="B94"/>
      <c r="C94"/>
      <c r="E94"/>
      <c r="F94"/>
      <c r="G94"/>
      <c r="H94"/>
      <c r="I94"/>
    </row>
    <row r="95" spans="1:9" ht="14.25">
      <c r="A95"/>
      <c r="B95"/>
      <c r="C95"/>
      <c r="E95"/>
      <c r="F95"/>
      <c r="G95"/>
      <c r="H95"/>
      <c r="I95"/>
    </row>
    <row r="96" spans="1:9" ht="14.25">
      <c r="A96"/>
      <c r="B96"/>
      <c r="C96"/>
      <c r="E96"/>
      <c r="F96"/>
      <c r="G96"/>
      <c r="H96"/>
      <c r="I96"/>
    </row>
    <row r="97" spans="1:9" ht="14.25">
      <c r="A97"/>
      <c r="B97"/>
      <c r="C97"/>
      <c r="E97"/>
      <c r="F97"/>
      <c r="G97"/>
      <c r="H97"/>
      <c r="I97"/>
    </row>
    <row r="98" spans="1:9" ht="14.25">
      <c r="A98"/>
      <c r="B98"/>
      <c r="C98"/>
      <c r="E98"/>
      <c r="F98"/>
      <c r="G98"/>
      <c r="H98"/>
      <c r="I98"/>
    </row>
    <row r="99" spans="1:9" ht="14.25">
      <c r="A99"/>
      <c r="B99"/>
      <c r="C99"/>
      <c r="E99"/>
      <c r="F99"/>
      <c r="G99"/>
      <c r="H99"/>
      <c r="I99"/>
    </row>
    <row r="100" spans="1:9" ht="14.25">
      <c r="A100"/>
      <c r="B100"/>
      <c r="C100"/>
      <c r="E100"/>
      <c r="F100"/>
      <c r="G100"/>
      <c r="H100"/>
      <c r="I100"/>
    </row>
    <row r="101" spans="1:9" ht="14.25">
      <c r="A101"/>
      <c r="B101"/>
      <c r="C101"/>
      <c r="E101"/>
      <c r="F101"/>
      <c r="G101"/>
      <c r="H101"/>
      <c r="I101"/>
    </row>
    <row r="102" spans="1:9" ht="14.25">
      <c r="A102"/>
      <c r="B102"/>
      <c r="C102"/>
      <c r="E102"/>
      <c r="F102"/>
      <c r="G102"/>
      <c r="H102"/>
      <c r="I102"/>
    </row>
    <row r="103" spans="1:9" ht="14.25">
      <c r="A103"/>
      <c r="B103"/>
      <c r="C103"/>
      <c r="E103"/>
      <c r="F103"/>
      <c r="G103"/>
      <c r="H103"/>
      <c r="I103"/>
    </row>
    <row r="104" spans="1:9" ht="14.25">
      <c r="A104"/>
      <c r="B104"/>
      <c r="C104"/>
      <c r="E104"/>
      <c r="F104"/>
      <c r="G104"/>
      <c r="H104"/>
      <c r="I104"/>
    </row>
    <row r="105" spans="1:9" ht="14.25">
      <c r="A105"/>
      <c r="B105"/>
      <c r="C105"/>
      <c r="E105"/>
      <c r="F105"/>
      <c r="G105"/>
      <c r="H105"/>
      <c r="I105"/>
    </row>
    <row r="106" spans="1:9" ht="14.25">
      <c r="A106"/>
      <c r="B106"/>
      <c r="C106"/>
      <c r="E106"/>
      <c r="F106"/>
      <c r="G106"/>
      <c r="H106"/>
      <c r="I106"/>
    </row>
    <row r="107" spans="1:9" ht="14.25">
      <c r="A107"/>
      <c r="B107"/>
      <c r="C107"/>
      <c r="E107"/>
      <c r="F107"/>
      <c r="G107"/>
      <c r="H107"/>
      <c r="I107"/>
    </row>
    <row r="108" spans="1:9" ht="14.25">
      <c r="A108"/>
      <c r="B108"/>
      <c r="C108"/>
      <c r="E108"/>
      <c r="F108"/>
      <c r="G108"/>
      <c r="H108"/>
      <c r="I108"/>
    </row>
    <row r="109" spans="1:9" ht="14.25">
      <c r="A109"/>
      <c r="B109"/>
      <c r="C109"/>
      <c r="E109"/>
      <c r="F109"/>
      <c r="G109"/>
      <c r="H109"/>
      <c r="I109"/>
    </row>
    <row r="110" spans="1:9" ht="14.25">
      <c r="A110"/>
      <c r="B110"/>
      <c r="C110"/>
      <c r="E110"/>
      <c r="F110"/>
      <c r="G110"/>
      <c r="H110"/>
      <c r="I110"/>
    </row>
    <row r="111" spans="1:9" ht="14.25">
      <c r="A111"/>
      <c r="B111"/>
      <c r="C111"/>
      <c r="E111"/>
      <c r="F111"/>
      <c r="G111"/>
      <c r="H111"/>
      <c r="I111"/>
    </row>
    <row r="112" spans="1:9" ht="14.25">
      <c r="A112"/>
      <c r="B112"/>
      <c r="C112"/>
      <c r="E112"/>
      <c r="F112"/>
      <c r="G112"/>
      <c r="H112"/>
      <c r="I112"/>
    </row>
    <row r="113" spans="1:9" ht="14.25">
      <c r="A113"/>
      <c r="B113"/>
      <c r="C113"/>
      <c r="E113"/>
      <c r="F113"/>
      <c r="G113"/>
      <c r="H113"/>
      <c r="I113"/>
    </row>
    <row r="114" spans="1:9" ht="14.25">
      <c r="A114"/>
      <c r="B114"/>
      <c r="C114"/>
      <c r="E114"/>
      <c r="F114"/>
      <c r="G114"/>
      <c r="H114"/>
      <c r="I114"/>
    </row>
    <row r="115" spans="1:9" ht="14.25">
      <c r="A115"/>
      <c r="B115"/>
      <c r="C115"/>
      <c r="E115"/>
      <c r="F115"/>
      <c r="G115"/>
      <c r="H115"/>
      <c r="I115"/>
    </row>
    <row r="116" spans="1:9" ht="14.25">
      <c r="A116"/>
      <c r="B116"/>
      <c r="C116"/>
      <c r="E116"/>
      <c r="F116"/>
      <c r="G116"/>
      <c r="H116"/>
      <c r="I116"/>
    </row>
    <row r="117" spans="1:9" ht="14.25">
      <c r="A117"/>
      <c r="B117"/>
      <c r="C117"/>
      <c r="E117"/>
      <c r="F117"/>
      <c r="G117"/>
      <c r="H117"/>
      <c r="I117"/>
    </row>
    <row r="118" spans="1:9" ht="14.25">
      <c r="A118"/>
      <c r="B118"/>
      <c r="C118"/>
      <c r="E118"/>
      <c r="F118"/>
      <c r="G118"/>
      <c r="H118"/>
      <c r="I118"/>
    </row>
    <row r="119" spans="1:9" ht="14.25">
      <c r="A119"/>
      <c r="B119"/>
      <c r="C119"/>
      <c r="E119"/>
      <c r="F119"/>
      <c r="G119"/>
      <c r="H119"/>
      <c r="I119"/>
    </row>
    <row r="120" spans="1:9" ht="14.25">
      <c r="A120"/>
      <c r="B120"/>
      <c r="C120"/>
      <c r="E120"/>
      <c r="F120"/>
      <c r="G120"/>
      <c r="H120"/>
      <c r="I120"/>
    </row>
    <row r="121" spans="1:9" ht="14.25">
      <c r="A121"/>
      <c r="B121"/>
      <c r="C121"/>
      <c r="E121"/>
      <c r="F121"/>
      <c r="G121"/>
      <c r="H121"/>
      <c r="I121"/>
    </row>
    <row r="122" spans="1:9" ht="14.25">
      <c r="A122"/>
      <c r="B122"/>
      <c r="C122"/>
      <c r="E122"/>
      <c r="F122"/>
      <c r="G122"/>
      <c r="H122"/>
      <c r="I122"/>
    </row>
    <row r="123" spans="1:9" ht="14.25">
      <c r="A123"/>
      <c r="B123"/>
      <c r="C123"/>
      <c r="E123"/>
      <c r="F123"/>
      <c r="G123"/>
      <c r="H123"/>
      <c r="I123"/>
    </row>
    <row r="124" spans="1:9" ht="14.25">
      <c r="A124"/>
      <c r="B124"/>
      <c r="C124"/>
      <c r="E124"/>
      <c r="F124"/>
      <c r="G124"/>
      <c r="H124"/>
      <c r="I124"/>
    </row>
    <row r="125" spans="1:9" ht="14.25">
      <c r="A125"/>
      <c r="B125"/>
      <c r="C125"/>
      <c r="E125"/>
      <c r="F125"/>
      <c r="G125"/>
      <c r="H125"/>
      <c r="I125"/>
    </row>
    <row r="126" spans="1:9" ht="14.25">
      <c r="A126"/>
      <c r="B126"/>
      <c r="C126"/>
      <c r="E126"/>
      <c r="F126"/>
      <c r="G126"/>
      <c r="H126"/>
      <c r="I126"/>
    </row>
    <row r="127" spans="1:9" ht="14.25">
      <c r="A127"/>
      <c r="B127"/>
      <c r="C127"/>
      <c r="E127"/>
      <c r="F127"/>
      <c r="G127"/>
      <c r="H127"/>
      <c r="I127"/>
    </row>
    <row r="128" spans="1:9" ht="14.25">
      <c r="A128"/>
      <c r="B128"/>
      <c r="C128"/>
      <c r="E128"/>
      <c r="F128"/>
      <c r="G128"/>
      <c r="H128"/>
      <c r="I128"/>
    </row>
    <row r="129" spans="1:9" ht="14.25">
      <c r="A129"/>
      <c r="B129"/>
      <c r="C129"/>
      <c r="E129"/>
      <c r="F129"/>
      <c r="G129"/>
      <c r="H129"/>
      <c r="I129"/>
    </row>
    <row r="130" spans="1:9" ht="14.25">
      <c r="A130"/>
      <c r="B130"/>
      <c r="C130"/>
      <c r="E130"/>
      <c r="F130"/>
      <c r="G130"/>
      <c r="H130"/>
      <c r="I130"/>
    </row>
    <row r="131" spans="1:9" ht="14.25">
      <c r="A131"/>
      <c r="B131"/>
      <c r="C131"/>
      <c r="E131"/>
      <c r="F131"/>
      <c r="G131"/>
      <c r="H131"/>
      <c r="I131"/>
    </row>
    <row r="132" spans="1:9" ht="14.25">
      <c r="A132"/>
      <c r="B132"/>
      <c r="C132"/>
      <c r="E132"/>
      <c r="F132"/>
      <c r="G132"/>
      <c r="H132"/>
      <c r="I132"/>
    </row>
    <row r="133" spans="1:9" ht="14.25">
      <c r="A133"/>
      <c r="B133"/>
      <c r="C133"/>
      <c r="E133"/>
      <c r="F133"/>
      <c r="G133"/>
      <c r="H133"/>
      <c r="I133"/>
    </row>
    <row r="134" spans="1:9" ht="14.25">
      <c r="A134"/>
      <c r="B134"/>
      <c r="C134"/>
      <c r="E134"/>
      <c r="F134"/>
      <c r="G134"/>
      <c r="H134"/>
      <c r="I134"/>
    </row>
    <row r="135" spans="1:9" ht="14.25">
      <c r="A135"/>
      <c r="B135"/>
      <c r="C135"/>
      <c r="E135"/>
      <c r="F135"/>
      <c r="G135"/>
      <c r="H135"/>
      <c r="I135"/>
    </row>
    <row r="136" spans="1:9" ht="14.25">
      <c r="A136"/>
      <c r="B136"/>
      <c r="C136"/>
      <c r="E136"/>
      <c r="F136"/>
      <c r="G136"/>
      <c r="H136"/>
      <c r="I136"/>
    </row>
    <row r="137" spans="1:9" ht="14.25">
      <c r="A137"/>
      <c r="B137"/>
      <c r="C137"/>
      <c r="E137"/>
      <c r="F137"/>
      <c r="G137"/>
      <c r="H137"/>
      <c r="I137"/>
    </row>
    <row r="138" spans="1:9" ht="14.25">
      <c r="A138"/>
      <c r="B138"/>
      <c r="C138"/>
      <c r="E138"/>
      <c r="F138"/>
      <c r="G138"/>
      <c r="H138"/>
      <c r="I138"/>
    </row>
    <row r="139" spans="1:9" ht="14.25">
      <c r="A139"/>
      <c r="B139"/>
      <c r="C139"/>
      <c r="E139"/>
      <c r="F139"/>
      <c r="G139"/>
      <c r="H139"/>
      <c r="I139"/>
    </row>
    <row r="140" spans="1:9" ht="14.25">
      <c r="A140"/>
      <c r="B140"/>
      <c r="C140"/>
      <c r="E140"/>
      <c r="F140"/>
      <c r="G140"/>
      <c r="H140"/>
      <c r="I140"/>
    </row>
    <row r="141" spans="1:9" ht="14.25">
      <c r="A141"/>
      <c r="B141"/>
      <c r="C141"/>
      <c r="E141"/>
      <c r="F141"/>
      <c r="G141"/>
      <c r="H141"/>
      <c r="I141"/>
    </row>
    <row r="142" spans="1:9" ht="14.25">
      <c r="A142"/>
      <c r="B142"/>
      <c r="C142"/>
      <c r="E142"/>
      <c r="F142"/>
      <c r="G142"/>
      <c r="H142"/>
      <c r="I142"/>
    </row>
    <row r="143" spans="1:9" ht="14.25">
      <c r="A143"/>
      <c r="B143"/>
      <c r="C143"/>
      <c r="E143"/>
      <c r="F143"/>
      <c r="G143"/>
      <c r="H143"/>
      <c r="I143"/>
    </row>
    <row r="144" spans="1:9" ht="14.25">
      <c r="A144"/>
      <c r="B144"/>
      <c r="C144"/>
      <c r="E144"/>
      <c r="F144"/>
      <c r="G144"/>
      <c r="H144"/>
      <c r="I144"/>
    </row>
    <row r="145" spans="1:9" ht="14.25">
      <c r="A145"/>
      <c r="B145"/>
      <c r="C145"/>
      <c r="E145"/>
      <c r="F145"/>
      <c r="G145"/>
      <c r="H145"/>
      <c r="I145"/>
    </row>
    <row r="146" spans="1:9" ht="14.25">
      <c r="A146"/>
      <c r="B146"/>
      <c r="C146"/>
      <c r="E146"/>
      <c r="F146"/>
      <c r="G146"/>
      <c r="H146"/>
      <c r="I146"/>
    </row>
    <row r="147" spans="1:9" ht="14.25">
      <c r="A147"/>
      <c r="B147"/>
      <c r="C147"/>
      <c r="E147"/>
      <c r="F147"/>
      <c r="G147"/>
      <c r="H147"/>
      <c r="I147"/>
    </row>
    <row r="148" spans="1:9" ht="14.25">
      <c r="A148"/>
      <c r="B148"/>
      <c r="C148"/>
      <c r="E148"/>
      <c r="F148"/>
      <c r="G148"/>
      <c r="H148"/>
      <c r="I148"/>
    </row>
    <row r="149" spans="1:9" ht="14.25">
      <c r="A149"/>
      <c r="B149"/>
      <c r="C149"/>
      <c r="E149"/>
      <c r="F149"/>
      <c r="G149"/>
      <c r="H149"/>
      <c r="I149"/>
    </row>
    <row r="150" spans="1:9" ht="14.25">
      <c r="A150"/>
      <c r="B150"/>
      <c r="C150"/>
      <c r="E150"/>
      <c r="F150"/>
      <c r="G150"/>
      <c r="H150"/>
      <c r="I150"/>
    </row>
    <row r="151" spans="1:9" ht="14.25">
      <c r="A151"/>
      <c r="B151"/>
      <c r="C151"/>
      <c r="E151"/>
      <c r="F151"/>
      <c r="G151"/>
      <c r="H151"/>
      <c r="I151"/>
    </row>
    <row r="152" spans="1:9" ht="14.25">
      <c r="A152"/>
      <c r="B152"/>
      <c r="C152"/>
      <c r="E152"/>
      <c r="F152"/>
      <c r="G152"/>
      <c r="H152"/>
      <c r="I152"/>
    </row>
    <row r="153" spans="1:9" ht="14.25">
      <c r="A153"/>
      <c r="B153"/>
      <c r="C153"/>
      <c r="E153"/>
      <c r="F153"/>
      <c r="G153"/>
      <c r="H153"/>
      <c r="I153"/>
    </row>
    <row r="154" spans="1:9" ht="14.25">
      <c r="A154"/>
      <c r="B154"/>
      <c r="C154"/>
      <c r="E154"/>
      <c r="F154"/>
      <c r="G154"/>
      <c r="H154"/>
      <c r="I154"/>
    </row>
    <row r="155" spans="1:9" ht="14.25">
      <c r="A155"/>
      <c r="B155"/>
      <c r="C155"/>
      <c r="E155"/>
      <c r="F155"/>
      <c r="G155"/>
      <c r="H155"/>
      <c r="I155"/>
    </row>
    <row r="156" spans="1:9" ht="14.25">
      <c r="A156"/>
      <c r="B156"/>
      <c r="C156"/>
      <c r="E156"/>
      <c r="F156"/>
      <c r="G156"/>
      <c r="H156"/>
      <c r="I156"/>
    </row>
    <row r="157" spans="1:9" ht="14.25">
      <c r="A157"/>
      <c r="B157"/>
      <c r="C157"/>
      <c r="E157"/>
      <c r="F157"/>
      <c r="G157"/>
      <c r="H157"/>
      <c r="I157"/>
    </row>
    <row r="158" spans="1:9" ht="14.25">
      <c r="A158"/>
      <c r="B158"/>
      <c r="C158"/>
      <c r="E158"/>
      <c r="F158"/>
      <c r="G158"/>
      <c r="H158"/>
      <c r="I158"/>
    </row>
    <row r="159" spans="1:9" ht="14.25">
      <c r="A159"/>
      <c r="B159"/>
      <c r="C159"/>
      <c r="E159"/>
      <c r="F159"/>
      <c r="G159"/>
      <c r="H159"/>
      <c r="I159"/>
    </row>
    <row r="160" spans="1:9" ht="14.25">
      <c r="A160"/>
      <c r="B160"/>
      <c r="C160"/>
      <c r="E160"/>
      <c r="F160"/>
      <c r="G160"/>
      <c r="H160"/>
      <c r="I160"/>
    </row>
    <row r="161" spans="1:9" ht="14.25">
      <c r="A161"/>
      <c r="B161"/>
      <c r="C161"/>
      <c r="E161"/>
      <c r="F161"/>
      <c r="G161"/>
      <c r="H161"/>
      <c r="I161"/>
    </row>
    <row r="162" spans="1:9" ht="14.25">
      <c r="A162"/>
      <c r="B162"/>
      <c r="C162"/>
      <c r="E162"/>
      <c r="F162"/>
      <c r="G162"/>
      <c r="H162"/>
      <c r="I162"/>
    </row>
    <row r="163" spans="1:9" ht="14.25">
      <c r="A163"/>
      <c r="B163"/>
      <c r="C163"/>
      <c r="E163"/>
      <c r="F163"/>
      <c r="G163"/>
      <c r="H163"/>
      <c r="I163"/>
    </row>
    <row r="164" spans="1:9" ht="14.25">
      <c r="A164"/>
      <c r="B164"/>
      <c r="C164"/>
      <c r="E164"/>
      <c r="F164"/>
      <c r="G164"/>
      <c r="H164"/>
      <c r="I164"/>
    </row>
    <row r="165" spans="1:9" ht="14.25">
      <c r="A165"/>
      <c r="B165"/>
      <c r="C165"/>
      <c r="E165"/>
      <c r="F165"/>
      <c r="G165"/>
      <c r="H165"/>
      <c r="I165"/>
    </row>
    <row r="166" spans="1:9" ht="14.25">
      <c r="A166"/>
      <c r="B166"/>
      <c r="C166"/>
      <c r="E166"/>
      <c r="F166"/>
      <c r="G166"/>
      <c r="H166"/>
      <c r="I166"/>
    </row>
    <row r="167" spans="1:9" ht="14.25">
      <c r="A167"/>
      <c r="B167"/>
      <c r="C167"/>
      <c r="E167"/>
      <c r="F167"/>
      <c r="G167"/>
      <c r="H167"/>
      <c r="I167"/>
    </row>
    <row r="168" spans="1:9" ht="14.25">
      <c r="A168"/>
      <c r="B168"/>
      <c r="C168"/>
      <c r="E168"/>
      <c r="F168"/>
      <c r="G168"/>
      <c r="H168"/>
      <c r="I168"/>
    </row>
    <row r="169" spans="1:9" ht="14.25">
      <c r="A169"/>
      <c r="B169"/>
      <c r="C169"/>
      <c r="E169"/>
      <c r="F169"/>
      <c r="G169"/>
      <c r="H169"/>
      <c r="I169"/>
    </row>
    <row r="170" spans="1:9" ht="14.25">
      <c r="A170"/>
      <c r="B170"/>
      <c r="C170"/>
      <c r="E170"/>
      <c r="F170"/>
      <c r="G170"/>
      <c r="H170"/>
      <c r="I170"/>
    </row>
    <row r="171" spans="1:9" ht="14.25">
      <c r="A171"/>
      <c r="B171"/>
      <c r="C171"/>
      <c r="E171"/>
      <c r="F171"/>
      <c r="G171"/>
      <c r="H171"/>
      <c r="I171"/>
    </row>
    <row r="172" spans="1:9" ht="14.25">
      <c r="A172"/>
      <c r="B172"/>
      <c r="C172"/>
      <c r="E172"/>
      <c r="F172"/>
      <c r="G172"/>
      <c r="H172"/>
      <c r="I172"/>
    </row>
    <row r="173" spans="1:9" ht="14.25">
      <c r="A173"/>
      <c r="B173"/>
      <c r="C173"/>
      <c r="E173"/>
      <c r="F173"/>
      <c r="G173"/>
      <c r="H173"/>
      <c r="I173"/>
    </row>
    <row r="174" spans="1:9" ht="14.25">
      <c r="A174"/>
      <c r="B174"/>
      <c r="C174"/>
      <c r="E174"/>
      <c r="F174"/>
      <c r="G174"/>
      <c r="H174"/>
      <c r="I174"/>
    </row>
    <row r="175" spans="1:9" ht="14.25">
      <c r="A175"/>
      <c r="B175"/>
      <c r="C175"/>
      <c r="E175"/>
      <c r="F175"/>
      <c r="G175"/>
      <c r="H175"/>
      <c r="I175"/>
    </row>
    <row r="176" spans="1:9" ht="14.25">
      <c r="A176"/>
      <c r="B176"/>
      <c r="C176"/>
      <c r="E176"/>
      <c r="F176"/>
      <c r="G176"/>
      <c r="H176"/>
      <c r="I176"/>
    </row>
    <row r="177" spans="1:9" ht="14.25">
      <c r="A177"/>
      <c r="B177"/>
      <c r="C177"/>
      <c r="E177"/>
      <c r="F177"/>
      <c r="G177"/>
      <c r="H177"/>
      <c r="I177"/>
    </row>
    <row r="178" spans="1:9" ht="14.25">
      <c r="A178"/>
      <c r="B178"/>
      <c r="C178"/>
      <c r="E178"/>
      <c r="F178"/>
      <c r="G178"/>
      <c r="H178"/>
      <c r="I178"/>
    </row>
    <row r="179" spans="1:9" ht="14.25">
      <c r="A179"/>
      <c r="B179"/>
      <c r="C179"/>
      <c r="E179"/>
      <c r="F179"/>
      <c r="G179"/>
      <c r="H179"/>
      <c r="I179"/>
    </row>
    <row r="180" spans="1:9" ht="14.25">
      <c r="A180"/>
      <c r="B180"/>
      <c r="C180"/>
      <c r="E180"/>
      <c r="F180"/>
      <c r="G180"/>
      <c r="H180"/>
      <c r="I180"/>
    </row>
    <row r="181" spans="1:9" ht="14.25">
      <c r="A181"/>
      <c r="B181"/>
      <c r="C181"/>
      <c r="E181"/>
      <c r="F181"/>
      <c r="G181"/>
      <c r="H181"/>
      <c r="I181"/>
    </row>
    <row r="182" spans="1:9" ht="14.25">
      <c r="A182"/>
      <c r="B182"/>
      <c r="C182"/>
      <c r="E182"/>
      <c r="F182"/>
      <c r="G182"/>
      <c r="H182"/>
      <c r="I182"/>
    </row>
    <row r="183" spans="1:9" ht="14.25">
      <c r="A183"/>
      <c r="B183"/>
      <c r="C183"/>
      <c r="E183"/>
      <c r="F183"/>
      <c r="G183"/>
      <c r="H183"/>
      <c r="I183"/>
    </row>
    <row r="184" spans="1:9" ht="14.25">
      <c r="A184"/>
      <c r="B184"/>
      <c r="C184"/>
      <c r="E184"/>
      <c r="F184"/>
      <c r="G184"/>
      <c r="H184"/>
      <c r="I184"/>
    </row>
    <row r="185" spans="1:9" ht="14.25">
      <c r="A185"/>
      <c r="B185"/>
      <c r="C185"/>
      <c r="E185"/>
      <c r="F185"/>
      <c r="G185"/>
      <c r="H185"/>
      <c r="I185"/>
    </row>
    <row r="186" spans="1:9" ht="14.25">
      <c r="A186"/>
      <c r="B186"/>
      <c r="C186"/>
      <c r="E186"/>
      <c r="F186"/>
      <c r="G186"/>
      <c r="H186"/>
      <c r="I186"/>
    </row>
    <row r="187" spans="1:9" ht="14.25">
      <c r="A187"/>
      <c r="B187"/>
      <c r="C187"/>
      <c r="E187"/>
      <c r="F187"/>
      <c r="G187"/>
      <c r="H187"/>
      <c r="I187"/>
    </row>
    <row r="188" spans="1:9" ht="14.25">
      <c r="A188"/>
      <c r="B188"/>
      <c r="C188"/>
      <c r="E188"/>
      <c r="F188"/>
      <c r="G188"/>
      <c r="H188"/>
      <c r="I188"/>
    </row>
    <row r="189" spans="1:9" ht="14.25">
      <c r="A189"/>
      <c r="B189"/>
      <c r="C189"/>
      <c r="E189"/>
      <c r="F189"/>
      <c r="G189"/>
      <c r="H189"/>
      <c r="I189"/>
    </row>
    <row r="190" spans="1:9" ht="14.25">
      <c r="A190"/>
      <c r="B190"/>
      <c r="C190"/>
      <c r="E190"/>
      <c r="F190"/>
      <c r="G190"/>
      <c r="H190"/>
      <c r="I190"/>
    </row>
    <row r="191" spans="1:9" ht="14.25">
      <c r="A191"/>
      <c r="B191"/>
      <c r="C191"/>
      <c r="E191"/>
      <c r="F191"/>
      <c r="G191"/>
      <c r="H191"/>
      <c r="I191"/>
    </row>
    <row r="192" spans="1:9" ht="14.25">
      <c r="A192"/>
      <c r="B192"/>
      <c r="C192"/>
      <c r="E192"/>
      <c r="F192"/>
      <c r="G192"/>
      <c r="H192"/>
      <c r="I192"/>
    </row>
    <row r="193" spans="1:9" ht="14.25">
      <c r="A193"/>
      <c r="B193"/>
      <c r="C193"/>
      <c r="E193"/>
      <c r="F193"/>
      <c r="G193"/>
      <c r="H193"/>
      <c r="I193"/>
    </row>
    <row r="194" spans="1:9" ht="14.25">
      <c r="A194"/>
      <c r="B194"/>
      <c r="C194"/>
      <c r="E194"/>
      <c r="F194"/>
      <c r="G194"/>
      <c r="H194"/>
      <c r="I194"/>
    </row>
    <row r="195" spans="1:9" ht="14.25">
      <c r="A195"/>
      <c r="B195"/>
      <c r="C195"/>
      <c r="E195"/>
      <c r="F195"/>
      <c r="G195"/>
      <c r="H195"/>
      <c r="I195"/>
    </row>
    <row r="196" spans="1:9" ht="14.25">
      <c r="A196"/>
      <c r="B196"/>
      <c r="C196"/>
      <c r="E196"/>
      <c r="F196"/>
      <c r="G196"/>
      <c r="H196"/>
      <c r="I196"/>
    </row>
    <row r="197" spans="1:9" ht="14.25">
      <c r="A197"/>
      <c r="B197"/>
      <c r="C197"/>
      <c r="E197"/>
      <c r="F197"/>
      <c r="G197"/>
      <c r="H197"/>
      <c r="I197"/>
    </row>
    <row r="198" spans="1:9" ht="14.25">
      <c r="A198"/>
      <c r="B198"/>
      <c r="C198"/>
      <c r="E198"/>
      <c r="F198"/>
      <c r="G198"/>
      <c r="H198"/>
      <c r="I198"/>
    </row>
    <row r="199" spans="1:9" ht="14.25">
      <c r="A199"/>
      <c r="B199"/>
      <c r="C199"/>
      <c r="E199"/>
      <c r="F199"/>
      <c r="G199"/>
      <c r="H199"/>
      <c r="I199"/>
    </row>
    <row r="200" spans="1:9" ht="14.25">
      <c r="A200"/>
      <c r="B200"/>
      <c r="C200"/>
      <c r="E200"/>
      <c r="F200"/>
      <c r="G200"/>
      <c r="H200"/>
      <c r="I200"/>
    </row>
    <row r="201" spans="1:9" ht="14.25">
      <c r="A201"/>
      <c r="B201"/>
      <c r="C201"/>
      <c r="E201"/>
      <c r="F201"/>
      <c r="G201"/>
      <c r="H201"/>
      <c r="I201"/>
    </row>
    <row r="202" spans="1:9" ht="14.25">
      <c r="A202"/>
      <c r="B202"/>
      <c r="C202"/>
      <c r="E202"/>
      <c r="F202"/>
      <c r="G202"/>
      <c r="H202"/>
      <c r="I202"/>
    </row>
    <row r="203" spans="1:9" ht="14.25">
      <c r="A203"/>
      <c r="B203"/>
      <c r="C203"/>
      <c r="E203"/>
      <c r="F203"/>
      <c r="G203"/>
      <c r="H203"/>
      <c r="I203"/>
    </row>
    <row r="204" spans="1:9" ht="14.25">
      <c r="A204"/>
      <c r="B204"/>
      <c r="C204"/>
      <c r="E204"/>
      <c r="F204"/>
      <c r="G204"/>
      <c r="H204"/>
      <c r="I204"/>
    </row>
    <row r="205" spans="1:9" ht="14.25">
      <c r="A205"/>
      <c r="B205"/>
      <c r="C205"/>
      <c r="E205"/>
      <c r="F205"/>
      <c r="G205"/>
      <c r="H205"/>
      <c r="I205"/>
    </row>
    <row r="206" spans="1:9" ht="14.25">
      <c r="A206"/>
      <c r="B206"/>
      <c r="C206"/>
      <c r="E206"/>
      <c r="F206"/>
      <c r="G206"/>
      <c r="H206"/>
      <c r="I206"/>
    </row>
    <row r="207" spans="1:9" ht="14.25">
      <c r="A207"/>
      <c r="B207"/>
      <c r="C207"/>
      <c r="E207"/>
      <c r="F207"/>
      <c r="G207"/>
      <c r="H207"/>
      <c r="I207"/>
    </row>
    <row r="208" spans="1:9" ht="14.25">
      <c r="A208"/>
      <c r="B208"/>
      <c r="C208"/>
      <c r="E208"/>
      <c r="F208"/>
      <c r="G208"/>
      <c r="H208"/>
      <c r="I208"/>
    </row>
    <row r="209" spans="1:1" ht="14.25">
      <c r="A209"/>
    </row>
    <row r="210" spans="1:1" ht="14.25" hidden="1"/>
    <row r="211" spans="1:1" ht="14.25" hidden="1"/>
    <row r="212" spans="1:1" ht="14.25" hidden="1"/>
    <row r="213" spans="1:1" ht="14.25" hidden="1"/>
    <row r="214" spans="1:1" ht="14.25" hidden="1"/>
    <row r="215" spans="1:1" ht="14.25" hidden="1"/>
    <row r="216" spans="1:1" ht="14.25" hidden="1"/>
    <row r="217" spans="1:1" ht="14.25" hidden="1"/>
    <row r="218" spans="1:1" ht="14.25" hidden="1"/>
    <row r="219" spans="1:1" ht="14.25" hidden="1"/>
    <row r="220" spans="1:1" ht="14.25" hidden="1"/>
    <row r="221" spans="1:1" ht="14.25" hidden="1"/>
    <row r="222" spans="1:1" ht="14.25" hidden="1"/>
    <row r="223" spans="1:1" ht="14.25" hidden="1"/>
    <row r="224" spans="1:1" ht="14.25" hidden="1"/>
    <row r="225" ht="14.25" hidden="1"/>
    <row r="226" ht="14.25" hidden="1"/>
    <row r="227" ht="14.25" hidden="1"/>
    <row r="228" ht="14.25" hidden="1"/>
    <row r="229" ht="14.25" hidden="1"/>
    <row r="230" ht="14.25" hidden="1"/>
    <row r="231" ht="14.25" hidden="1"/>
    <row r="232" ht="14.25" hidden="1"/>
    <row r="233" ht="14.25" hidden="1"/>
    <row r="234" ht="14.25" hidden="1"/>
    <row r="235" ht="14.25" hidden="1"/>
    <row r="236" ht="14.25" hidden="1"/>
    <row r="237" ht="14.25" hidden="1"/>
    <row r="238" ht="14.25" hidden="1"/>
    <row r="239" ht="14.25" hidden="1"/>
    <row r="240" ht="14.25" hidden="1"/>
    <row r="241" ht="14.25" hidden="1"/>
    <row r="242" ht="14.25" hidden="1"/>
    <row r="243" ht="14.25" hidden="1"/>
    <row r="244" ht="14.25" hidden="1"/>
    <row r="245" ht="14.25" hidden="1"/>
    <row r="246" ht="14.25" hidden="1"/>
    <row r="247" ht="14.25" hidden="1"/>
    <row r="248" ht="14.25" hidden="1"/>
    <row r="249" ht="14.25" hidden="1"/>
    <row r="250" ht="14.25" hidden="1"/>
    <row r="251" ht="14.25" hidden="1"/>
    <row r="252" ht="14.25" hidden="1"/>
    <row r="253" ht="14.25" hidden="1"/>
    <row r="254" ht="14.25" hidden="1"/>
    <row r="255" ht="14.25" hidden="1"/>
    <row r="256" ht="14.25" hidden="1"/>
    <row r="257" ht="14.25" hidden="1"/>
    <row r="258" ht="14.25" hidden="1"/>
    <row r="259" ht="14.25" hidden="1"/>
    <row r="260" ht="14.25" hidden="1"/>
    <row r="261" ht="14.25" hidden="1"/>
    <row r="262" ht="14.25" hidden="1"/>
    <row r="263" ht="14.25" hidden="1"/>
    <row r="264" ht="14.25" hidden="1"/>
    <row r="265" ht="14.25" hidden="1"/>
    <row r="266" ht="14.25" hidden="1"/>
    <row r="267" ht="14.25" hidden="1"/>
    <row r="268" ht="14.25" hidden="1"/>
    <row r="269" ht="14.25" hidden="1"/>
    <row r="270" ht="14.25" hidden="1"/>
    <row r="271" ht="14.25" hidden="1"/>
    <row r="272" ht="14.25" hidden="1"/>
    <row r="273" ht="14.25" hidden="1"/>
    <row r="274" ht="14.25" hidden="1"/>
    <row r="275" ht="14.25" hidden="1"/>
    <row r="276" ht="14.25" hidden="1"/>
    <row r="277" ht="14.25" hidden="1"/>
    <row r="278" ht="14.25" hidden="1"/>
    <row r="279" ht="14.25" hidden="1"/>
    <row r="280" ht="14.25" hidden="1"/>
    <row r="281" ht="14.25" hidden="1"/>
    <row r="282" ht="14.25" hidden="1"/>
    <row r="283" ht="14.25" hidden="1"/>
    <row r="284" ht="14.25" hidden="1"/>
    <row r="285" ht="14.25" hidden="1"/>
    <row r="286" ht="14.25" hidden="1"/>
    <row r="287" ht="14.25" hidden="1"/>
    <row r="288" ht="14.25" hidden="1"/>
    <row r="289" ht="14.25" hidden="1"/>
    <row r="290" ht="14.25" hidden="1"/>
    <row r="291" ht="14.25" hidden="1"/>
    <row r="292" ht="14.25" hidden="1"/>
    <row r="293" ht="14.25" hidden="1"/>
    <row r="294" ht="14.25" hidden="1"/>
    <row r="295" ht="14.25" hidden="1"/>
    <row r="296" ht="14.25" hidden="1"/>
    <row r="297" ht="14.25" hidden="1"/>
    <row r="298" ht="14.25" hidden="1"/>
    <row r="299" ht="14.25" hidden="1"/>
    <row r="300" ht="14.25" hidden="1"/>
    <row r="301" ht="14.25" hidden="1"/>
    <row r="302" ht="14.25" hidden="1"/>
    <row r="303" ht="14.25" hidden="1"/>
    <row r="304" ht="14.25" hidden="1"/>
    <row r="305" ht="14.25" hidden="1"/>
    <row r="306" ht="14.25" hidden="1"/>
    <row r="307" ht="14.25" hidden="1"/>
    <row r="308" ht="14.25" hidden="1"/>
    <row r="309" ht="14.25" hidden="1"/>
    <row r="310" ht="14.25" hidden="1"/>
    <row r="311" ht="14.25" hidden="1"/>
    <row r="312" ht="14.25" hidden="1"/>
    <row r="313" ht="14.25" hidden="1"/>
    <row r="314" ht="14.25" hidden="1"/>
    <row r="315" ht="14.25" hidden="1"/>
    <row r="316" ht="14.25" hidden="1"/>
    <row r="317" ht="14.25" hidden="1"/>
    <row r="318" ht="14.25" hidden="1"/>
    <row r="319" ht="14.25" hidden="1"/>
    <row r="320" ht="14.25" hidden="1"/>
    <row r="321" ht="14.25" hidden="1"/>
    <row r="322" ht="14.25" hidden="1"/>
    <row r="323" ht="14.25" hidden="1"/>
    <row r="324" ht="14.25" hidden="1"/>
    <row r="325" ht="14.25" hidden="1"/>
    <row r="326" ht="14.25" hidden="1"/>
    <row r="327" ht="14.25" hidden="1"/>
    <row r="328" ht="14.25" hidden="1"/>
    <row r="329" ht="14.25" hidden="1"/>
    <row r="330" ht="14.25" hidden="1"/>
    <row r="331" ht="14.25" hidden="1"/>
    <row r="332" ht="14.25" hidden="1"/>
    <row r="333" ht="14.25" hidden="1"/>
    <row r="334" ht="14.25" hidden="1"/>
    <row r="335" ht="14.25" hidden="1"/>
    <row r="336" ht="14.25" hidden="1"/>
    <row r="337" ht="14.25" hidden="1"/>
    <row r="338" ht="14.25" hidden="1"/>
    <row r="339" ht="14.25" hidden="1"/>
    <row r="340" ht="14.25" hidden="1"/>
    <row r="341" ht="14.25" hidden="1"/>
    <row r="342" ht="14.25" hidden="1"/>
    <row r="343" ht="14.25" hidden="1"/>
    <row r="344" ht="14.25" hidden="1"/>
    <row r="345" ht="14.25" hidden="1"/>
    <row r="346" ht="14.25" hidden="1"/>
    <row r="347" ht="14.25" hidden="1"/>
    <row r="348" ht="14.25" hidden="1"/>
    <row r="349" ht="14.25" hidden="1"/>
    <row r="350" ht="14.25" hidden="1"/>
    <row r="351" ht="14.25" hidden="1"/>
    <row r="352" ht="14.25" hidden="1"/>
    <row r="353" ht="14.25" hidden="1"/>
    <row r="354" ht="14.25" hidden="1"/>
    <row r="355" ht="14.25" hidden="1"/>
    <row r="356" ht="14.25" hidden="1"/>
    <row r="357" ht="14.25" hidden="1"/>
    <row r="358" ht="14.25" hidden="1"/>
    <row r="359" ht="14.25" hidden="1"/>
    <row r="360" ht="14.25" hidden="1"/>
    <row r="361" ht="14.25" hidden="1"/>
    <row r="362" ht="14.25" hidden="1"/>
    <row r="363" ht="14.25" hidden="1"/>
    <row r="364" ht="14.25" hidden="1"/>
    <row r="365" ht="14.25" hidden="1"/>
    <row r="366" ht="14.25" hidden="1"/>
    <row r="367" ht="14.25" hidden="1"/>
    <row r="368" ht="14.25" hidden="1"/>
    <row r="369" ht="14.25" hidden="1"/>
    <row r="370" ht="14.25" hidden="1"/>
    <row r="371" ht="14.25" hidden="1"/>
    <row r="372" ht="14.25" hidden="1"/>
    <row r="373" ht="14.25" hidden="1"/>
    <row r="374" ht="14.25" hidden="1"/>
    <row r="375" ht="14.25" hidden="1"/>
    <row r="376" ht="14.25" hidden="1"/>
    <row r="377" ht="14.25" hidden="1"/>
    <row r="378" ht="14.25" hidden="1"/>
    <row r="379" ht="14.25" hidden="1"/>
    <row r="380" ht="14.25" hidden="1"/>
    <row r="381" ht="14.25" hidden="1"/>
    <row r="382" ht="14.25" hidden="1"/>
    <row r="383" ht="14.25" hidden="1"/>
    <row r="384" ht="14.25" hidden="1"/>
    <row r="385" ht="14.25" hidden="1"/>
    <row r="386" ht="14.25" hidden="1"/>
    <row r="387" ht="14.25" hidden="1"/>
    <row r="388" ht="14.25" hidden="1"/>
    <row r="389" ht="14.25" hidden="1"/>
    <row r="390" ht="14.25" hidden="1"/>
    <row r="391" ht="14.25" hidden="1"/>
    <row r="392" ht="14.25" hidden="1"/>
    <row r="393" ht="14.25" hidden="1"/>
    <row r="394" ht="14.25" hidden="1"/>
    <row r="395" ht="14.25" hidden="1"/>
    <row r="396" ht="14.25" hidden="1"/>
    <row r="397" ht="14.25" hidden="1"/>
    <row r="398" ht="14.25" hidden="1"/>
    <row r="399" ht="14.25" hidden="1"/>
    <row r="400" ht="14.25" hidden="1"/>
    <row r="401" ht="14.25" hidden="1"/>
    <row r="402" ht="14.25" hidden="1"/>
    <row r="403" ht="14.25" hidden="1"/>
    <row r="404" ht="14.25" hidden="1"/>
    <row r="405" ht="14.25" hidden="1"/>
    <row r="406" ht="14.25" hidden="1"/>
    <row r="407" ht="14.25" hidden="1"/>
    <row r="408" ht="14.25" hidden="1"/>
    <row r="409" ht="14.25" hidden="1"/>
    <row r="410" ht="14.25" hidden="1"/>
    <row r="411" ht="14.25" hidden="1"/>
    <row r="412" ht="14.25" hidden="1"/>
    <row r="413" ht="14.25" hidden="1"/>
    <row r="414" ht="14.25" hidden="1"/>
    <row r="415" ht="14.25" hidden="1"/>
    <row r="416" ht="14.25" hidden="1"/>
    <row r="417" ht="14.25" hidden="1"/>
    <row r="418" ht="14.25" hidden="1"/>
    <row r="419" ht="14.25" hidden="1"/>
    <row r="420" ht="14.25" hidden="1"/>
    <row r="421" ht="14.25" hidden="1"/>
    <row r="422" ht="14.25" hidden="1"/>
    <row r="423" ht="14.25" hidden="1"/>
    <row r="424" ht="14.25" hidden="1"/>
    <row r="425" ht="14.25" hidden="1"/>
    <row r="426" ht="14.25" hidden="1"/>
    <row r="427" ht="14.25" hidden="1"/>
    <row r="428" ht="14.25" hidden="1"/>
    <row r="429" ht="14.25" hidden="1"/>
    <row r="430" ht="14.25" hidden="1"/>
    <row r="431" ht="14.25" hidden="1"/>
    <row r="432" ht="14.25" hidden="1"/>
    <row r="433" ht="14.25" hidden="1"/>
    <row r="434" ht="14.25" hidden="1"/>
    <row r="435" ht="14.25" hidden="1"/>
    <row r="436" ht="14.25" hidden="1"/>
    <row r="437" ht="14.25" hidden="1"/>
    <row r="438" ht="14.25" hidden="1"/>
    <row r="439" ht="14.25" hidden="1"/>
    <row r="440" ht="14.25" hidden="1"/>
    <row r="441" ht="14.25" hidden="1"/>
    <row r="442" ht="14.25" hidden="1"/>
    <row r="443" ht="14.25" hidden="1"/>
    <row r="444" ht="14.25" hidden="1"/>
    <row r="445" ht="14.25" hidden="1"/>
    <row r="446" ht="14.25" hidden="1"/>
    <row r="447" ht="14.25" hidden="1"/>
    <row r="448" ht="14.25" hidden="1"/>
    <row r="449" ht="14.25" hidden="1"/>
    <row r="450" ht="14.25" hidden="1"/>
    <row r="451" ht="14.25" hidden="1"/>
    <row r="452" ht="14.25" hidden="1"/>
    <row r="453" ht="14.25" hidden="1"/>
    <row r="454" ht="14.25" hidden="1"/>
    <row r="455" ht="14.25" hidden="1"/>
    <row r="456" ht="14.25" hidden="1"/>
    <row r="457" ht="14.25" hidden="1"/>
    <row r="458" ht="14.25" hidden="1"/>
    <row r="459" ht="14.25" hidden="1"/>
    <row r="460" ht="14.25" hidden="1"/>
    <row r="461" ht="14.25" hidden="1"/>
    <row r="462" ht="14.25" hidden="1"/>
    <row r="463" ht="14.25" hidden="1"/>
    <row r="464" ht="14.25" hidden="1"/>
    <row r="465" ht="14.25" hidden="1"/>
    <row r="466" ht="14.25" hidden="1"/>
    <row r="467" ht="14.25" hidden="1"/>
    <row r="468" ht="14.25" hidden="1"/>
    <row r="469" ht="14.25" hidden="1"/>
    <row r="470" ht="14.25" hidden="1"/>
    <row r="471" ht="14.25" hidden="1"/>
    <row r="472" ht="14.25" hidden="1"/>
    <row r="473" ht="14.25" hidden="1"/>
    <row r="474" ht="14.25" hidden="1"/>
    <row r="475" ht="14.25" hidden="1"/>
    <row r="476" ht="14.25" hidden="1"/>
    <row r="477" ht="14.25" hidden="1"/>
    <row r="478" ht="14.25" hidden="1"/>
    <row r="479" ht="14.25" hidden="1"/>
    <row r="480" ht="14.25" hidden="1"/>
    <row r="481" ht="14.25" hidden="1"/>
    <row r="482" ht="14.25" hidden="1"/>
    <row r="483" ht="14.25" hidden="1"/>
    <row r="484" ht="14.25" hidden="1"/>
    <row r="485" ht="14.25" hidden="1"/>
    <row r="486" ht="14.25" hidden="1"/>
    <row r="487" ht="14.25" hidden="1"/>
    <row r="488" ht="14.25" hidden="1"/>
    <row r="489" ht="14.25" hidden="1"/>
    <row r="490" ht="14.25" hidden="1"/>
    <row r="491" ht="14.25" hidden="1"/>
    <row r="492" ht="14.25" hidden="1"/>
    <row r="493" ht="14.25" hidden="1"/>
    <row r="494" ht="14.25" hidden="1"/>
    <row r="495" ht="14.25" hidden="1"/>
    <row r="496" ht="14.25" hidden="1"/>
    <row r="497" ht="14.25" hidden="1"/>
    <row r="498" ht="14.25" hidden="1"/>
    <row r="499" ht="14.25" hidden="1"/>
    <row r="500" ht="14.25" hidden="1"/>
    <row r="501" ht="14.25" hidden="1"/>
    <row r="502" ht="14.25" hidden="1"/>
    <row r="503" ht="14.25" hidden="1"/>
    <row r="504" ht="14.25" hidden="1"/>
    <row r="505" ht="14.25" hidden="1"/>
    <row r="506" ht="14.25" hidden="1"/>
    <row r="507" ht="14.25" hidden="1"/>
    <row r="508" ht="14.25" hidden="1"/>
    <row r="509" ht="14.25" hidden="1"/>
    <row r="510" ht="14.25" hidden="1"/>
    <row r="511" ht="14.25" hidden="1"/>
    <row r="512" ht="14.25" hidden="1"/>
    <row r="513" ht="14.25" hidden="1"/>
    <row r="514" ht="14.25" hidden="1"/>
    <row r="515" ht="14.25" hidden="1"/>
    <row r="516" ht="14.25" hidden="1"/>
    <row r="517" ht="14.25" hidden="1"/>
    <row r="518" ht="14.25" hidden="1"/>
    <row r="519" ht="14.25" hidden="1"/>
    <row r="520" ht="14.25" hidden="1"/>
    <row r="521" ht="14.25" hidden="1"/>
    <row r="522" ht="14.25" hidden="1"/>
    <row r="523" ht="14.25" hidden="1"/>
    <row r="524" ht="14.25" hidden="1"/>
    <row r="525" ht="14.25" hidden="1"/>
    <row r="526" ht="14.25" hidden="1"/>
    <row r="527" ht="14.25" hidden="1"/>
    <row r="528" ht="14.25" hidden="1"/>
    <row r="529" ht="14.25" hidden="1"/>
    <row r="530" ht="14.25" hidden="1"/>
    <row r="531" ht="14.25" hidden="1"/>
    <row r="532" ht="14.25" hidden="1"/>
    <row r="533" ht="14.25" hidden="1"/>
    <row r="534" ht="14.25" hidden="1"/>
    <row r="535" ht="14.25" hidden="1"/>
    <row r="536" ht="14.25" hidden="1"/>
    <row r="537" ht="14.25" hidden="1"/>
    <row r="538" ht="14.25" hidden="1"/>
    <row r="539" ht="14.25" hidden="1"/>
    <row r="540" ht="14.25" hidden="1"/>
    <row r="541" ht="14.25" hidden="1"/>
    <row r="542" ht="14.25" hidden="1"/>
    <row r="543" ht="14.25" hidden="1"/>
    <row r="544" ht="14.25" hidden="1"/>
    <row r="545" ht="14.25" hidden="1"/>
    <row r="546" ht="14.25" hidden="1"/>
    <row r="547" ht="14.25" hidden="1"/>
    <row r="548" ht="14.25" hidden="1"/>
    <row r="549" ht="14.25" hidden="1"/>
    <row r="550" ht="14.25" hidden="1"/>
    <row r="551" ht="14.25" hidden="1"/>
    <row r="552" ht="14.25" hidden="1"/>
    <row r="553" ht="14.25" hidden="1"/>
    <row r="554" ht="14.25" hidden="1"/>
    <row r="555" ht="14.25" hidden="1"/>
    <row r="556" ht="14.25" hidden="1"/>
    <row r="557" ht="14.25" hidden="1"/>
    <row r="558" ht="14.25" hidden="1"/>
    <row r="559" ht="14.25" hidden="1"/>
    <row r="560" ht="14.25" hidden="1"/>
    <row r="561" ht="14.25" hidden="1"/>
    <row r="562" ht="14.25" hidden="1"/>
    <row r="563" ht="14.25" hidden="1"/>
    <row r="564" ht="14.25" hidden="1"/>
    <row r="565" ht="14.25" hidden="1"/>
    <row r="566" ht="14.25" hidden="1"/>
    <row r="567" ht="14.25" hidden="1"/>
    <row r="568" ht="14.25" hidden="1"/>
    <row r="569" ht="14.25" hidden="1"/>
    <row r="570" ht="14.25" hidden="1"/>
    <row r="571" ht="14.25" hidden="1"/>
    <row r="572" ht="14.25" hidden="1"/>
    <row r="573" ht="14.25" hidden="1"/>
    <row r="574" ht="14.25" hidden="1"/>
    <row r="575" ht="14.25" hidden="1"/>
    <row r="576" ht="14.25" hidden="1"/>
    <row r="577" ht="14.25" hidden="1"/>
    <row r="578" ht="14.25" hidden="1"/>
    <row r="579" ht="14.25" hidden="1"/>
    <row r="580" ht="14.25" hidden="1"/>
    <row r="581" ht="14.25" hidden="1"/>
    <row r="582" ht="14.25" hidden="1"/>
    <row r="583" ht="14.25" hidden="1"/>
    <row r="584" ht="14.25" hidden="1"/>
    <row r="585" ht="14.25" hidden="1"/>
    <row r="586" ht="14.25" hidden="1"/>
    <row r="587" ht="14.25" hidden="1"/>
    <row r="588" ht="14.25" hidden="1"/>
    <row r="589" ht="14.25" hidden="1"/>
    <row r="590" ht="14.25" hidden="1"/>
    <row r="591" ht="14.25" hidden="1"/>
    <row r="592" ht="14.25" hidden="1"/>
    <row r="593" ht="14.25" hidden="1"/>
    <row r="594" ht="14.25" hidden="1"/>
    <row r="595" ht="14.25" hidden="1"/>
    <row r="596" ht="14.25" hidden="1"/>
    <row r="597" ht="14.25" hidden="1"/>
    <row r="598" ht="14.25" hidden="1"/>
    <row r="599" ht="14.25" hidden="1"/>
    <row r="600" ht="14.25" hidden="1"/>
    <row r="601" ht="14.25" hidden="1"/>
    <row r="602" ht="14.25" hidden="1"/>
    <row r="603" ht="14.25" hidden="1"/>
    <row r="604" ht="14.25" hidden="1"/>
    <row r="605" ht="14.25" hidden="1"/>
    <row r="606" ht="14.25" hidden="1"/>
    <row r="607" ht="14.25" hidden="1"/>
    <row r="608" ht="14.25" hidden="1"/>
    <row r="609" ht="14.25" hidden="1"/>
    <row r="610" ht="14.25" hidden="1"/>
    <row r="611" ht="14.25" hidden="1"/>
    <row r="612" ht="14.25" hidden="1"/>
    <row r="613" ht="14.25" hidden="1"/>
    <row r="614" ht="14.25" hidden="1"/>
    <row r="615" ht="14.25" hidden="1"/>
    <row r="616" ht="14.25" hidden="1"/>
    <row r="617" ht="14.25" hidden="1"/>
    <row r="618" ht="14.25" hidden="1"/>
    <row r="619" ht="14.25" hidden="1"/>
    <row r="620" ht="14.25" hidden="1"/>
    <row r="621" ht="14.25" hidden="1"/>
    <row r="622" ht="14.25" hidden="1"/>
    <row r="623" ht="14.25" hidden="1"/>
    <row r="624" ht="14.25" hidden="1"/>
    <row r="625" ht="14.25" hidden="1"/>
    <row r="626" ht="14.25" hidden="1"/>
    <row r="627" ht="14.25" hidden="1"/>
    <row r="628" ht="14.25" hidden="1"/>
    <row r="629" ht="14.25" hidden="1"/>
    <row r="630" ht="14.25" hidden="1"/>
    <row r="631" ht="14.25" hidden="1"/>
    <row r="632" ht="14.25" hidden="1"/>
    <row r="633" ht="14.25" hidden="1"/>
    <row r="634" ht="14.25" hidden="1"/>
    <row r="635" ht="14.25" hidden="1"/>
    <row r="636" ht="14.25" hidden="1"/>
    <row r="637" ht="14.25" hidden="1"/>
    <row r="638" ht="14.25" hidden="1"/>
    <row r="639" ht="14.25" hidden="1"/>
    <row r="640" ht="14.25" hidden="1"/>
    <row r="641" ht="14.25" hidden="1"/>
    <row r="642" ht="14.25" hidden="1"/>
    <row r="643" ht="14.25" hidden="1"/>
    <row r="644" ht="14.25" hidden="1"/>
    <row r="645" ht="14.25" hidden="1"/>
    <row r="646" ht="14.25" hidden="1"/>
    <row r="647" ht="14.25" hidden="1"/>
    <row r="648" ht="14.25" hidden="1"/>
    <row r="649" ht="14.25" hidden="1"/>
    <row r="650" ht="14.25" hidden="1"/>
    <row r="651" ht="14.25" hidden="1"/>
    <row r="652" ht="14.25" hidden="1"/>
    <row r="653" ht="14.25" hidden="1"/>
    <row r="654" ht="14.25" hidden="1"/>
    <row r="655" ht="14.25" hidden="1"/>
    <row r="656" ht="14.25" hidden="1"/>
    <row r="657" ht="14.25" hidden="1"/>
    <row r="658" ht="14.25" hidden="1"/>
    <row r="659" ht="14.25" hidden="1"/>
    <row r="660" ht="14.25" hidden="1"/>
    <row r="661" ht="14.25" hidden="1"/>
    <row r="662" ht="14.25" hidden="1"/>
    <row r="663" ht="14.25" hidden="1"/>
    <row r="664" ht="14.25" hidden="1"/>
    <row r="665" ht="14.25" hidden="1"/>
    <row r="666" ht="14.25" hidden="1"/>
    <row r="667" ht="14.25" hidden="1"/>
    <row r="668" ht="14.25" hidden="1"/>
    <row r="669" ht="14.25" hidden="1"/>
    <row r="670" ht="14.25" hidden="1"/>
    <row r="671" ht="14.25" hidden="1"/>
    <row r="672" ht="14.25" hidden="1"/>
    <row r="673" ht="14.25" hidden="1"/>
    <row r="674" ht="14.25" hidden="1"/>
    <row r="675" ht="14.25" hidden="1"/>
    <row r="676" ht="14.25" hidden="1"/>
    <row r="677" ht="14.25" hidden="1"/>
    <row r="678" ht="14.25" hidden="1"/>
    <row r="679" ht="14.25" hidden="1"/>
    <row r="680" ht="14.25" hidden="1"/>
    <row r="681" ht="14.25" hidden="1"/>
    <row r="682" ht="14.25" hidden="1"/>
    <row r="683" ht="14.25" hidden="1"/>
    <row r="684" ht="14.25" hidden="1"/>
    <row r="685" ht="14.25" hidden="1"/>
    <row r="686" ht="14.25" hidden="1"/>
    <row r="687" ht="14.25" hidden="1"/>
    <row r="688" ht="14.25" hidden="1"/>
    <row r="689" ht="14.25" hidden="1"/>
    <row r="690" ht="14.25" hidden="1"/>
    <row r="691" ht="14.25" hidden="1"/>
    <row r="692" ht="14.25" hidden="1"/>
    <row r="693" ht="14.25" hidden="1"/>
    <row r="694" ht="14.25" hidden="1"/>
    <row r="695" ht="14.25" hidden="1"/>
    <row r="696" ht="14.25" hidden="1"/>
    <row r="697" ht="14.25" hidden="1"/>
    <row r="698" ht="14.25" hidden="1"/>
    <row r="699" ht="14.25" hidden="1"/>
    <row r="700" ht="14.25" hidden="1"/>
    <row r="701" ht="14.25" hidden="1"/>
    <row r="702" ht="14.25" hidden="1"/>
    <row r="703" ht="14.25" hidden="1"/>
    <row r="704" ht="14.25" hidden="1"/>
    <row r="705" ht="14.25" hidden="1"/>
    <row r="706" ht="14.25" hidden="1"/>
    <row r="707" ht="14.25" hidden="1"/>
    <row r="708" ht="14.25" hidden="1"/>
    <row r="709" ht="14.25" hidden="1"/>
    <row r="710" ht="14.25" hidden="1"/>
    <row r="711" ht="14.25" hidden="1"/>
    <row r="712" ht="14.25" hidden="1"/>
    <row r="713" ht="14.25" hidden="1"/>
    <row r="714" ht="14.25" hidden="1"/>
    <row r="715" ht="14.25" hidden="1"/>
    <row r="716" ht="14.25" hidden="1"/>
    <row r="717" ht="14.25" hidden="1"/>
    <row r="718" ht="14.25" hidden="1"/>
    <row r="719" ht="14.25" hidden="1"/>
    <row r="720" ht="14.25" hidden="1"/>
    <row r="721" ht="14.25" hidden="1"/>
    <row r="722" ht="14.25" hidden="1"/>
    <row r="723" ht="14.25" hidden="1"/>
    <row r="724" ht="14.25" hidden="1"/>
    <row r="725" ht="14.25" hidden="1"/>
    <row r="726" ht="14.25" hidden="1"/>
    <row r="727" ht="14.25" hidden="1"/>
    <row r="728" ht="14.25" hidden="1"/>
    <row r="729" ht="14.25" hidden="1"/>
    <row r="730" ht="14.25" hidden="1"/>
    <row r="731" ht="14.25" hidden="1"/>
    <row r="732" ht="14.25" hidden="1"/>
    <row r="733" ht="14.25" hidden="1"/>
    <row r="734" ht="14.25" hidden="1"/>
    <row r="735" ht="14.25" hidden="1"/>
    <row r="736" ht="14.25" hidden="1"/>
    <row r="737" ht="14.25" hidden="1"/>
    <row r="738" ht="14.25" hidden="1"/>
    <row r="739" ht="14.25" hidden="1"/>
    <row r="740" ht="14.25" hidden="1"/>
    <row r="741" ht="14.25" hidden="1"/>
    <row r="742" ht="14.25" hidden="1"/>
    <row r="743" ht="14.25" hidden="1"/>
    <row r="744" ht="14.25" hidden="1"/>
    <row r="745" ht="14.25" hidden="1"/>
    <row r="746" ht="14.25" hidden="1"/>
    <row r="747" ht="14.25" hidden="1"/>
    <row r="748" ht="14.25" hidden="1"/>
    <row r="749" ht="14.25" hidden="1"/>
    <row r="750" ht="14.25" hidden="1"/>
    <row r="751" ht="14.25" hidden="1"/>
    <row r="752" ht="14.25" hidden="1"/>
    <row r="753" ht="14.25" hidden="1"/>
    <row r="754" ht="14.25" hidden="1"/>
    <row r="755" ht="14.25" hidden="1"/>
    <row r="756" ht="14.25" hidden="1"/>
    <row r="757" ht="14.25" hidden="1"/>
    <row r="758" ht="14.25" hidden="1"/>
    <row r="759" ht="14.25" hidden="1"/>
    <row r="760" ht="14.25" hidden="1"/>
    <row r="761" ht="14.25" hidden="1"/>
    <row r="762" ht="14.25" hidden="1"/>
    <row r="763" ht="14.25" hidden="1"/>
    <row r="764" ht="14.25" hidden="1"/>
    <row r="765" ht="14.25" hidden="1"/>
    <row r="766" ht="14.25" hidden="1"/>
    <row r="767" ht="14.25" hidden="1"/>
    <row r="768" ht="14.25" hidden="1"/>
    <row r="769" ht="14.25" hidden="1"/>
    <row r="770" ht="14.25" hidden="1"/>
    <row r="771" ht="14.25" hidden="1"/>
    <row r="772" ht="14.25" hidden="1"/>
    <row r="773" ht="14.25" hidden="1"/>
    <row r="774" ht="14.25" hidden="1"/>
    <row r="775" ht="14.25" hidden="1"/>
    <row r="776" ht="14.25" hidden="1"/>
    <row r="777" ht="14.25" hidden="1"/>
    <row r="778" ht="14.25" hidden="1"/>
    <row r="779" ht="14.25" hidden="1"/>
    <row r="780" ht="14.25" hidden="1"/>
    <row r="781" ht="14.25" hidden="1"/>
    <row r="782" ht="14.25" hidden="1"/>
    <row r="783" ht="14.25" hidden="1"/>
    <row r="784" ht="14.25" hidden="1"/>
    <row r="785" ht="14.25" hidden="1"/>
    <row r="786" ht="14.25" hidden="1"/>
    <row r="787" ht="14.25" hidden="1"/>
    <row r="788" ht="14.25" hidden="1"/>
    <row r="789" ht="14.25" hidden="1"/>
    <row r="790" ht="14.25" hidden="1"/>
    <row r="791" ht="14.25" hidden="1"/>
    <row r="792" ht="14.25" hidden="1"/>
    <row r="793" ht="14.25" hidden="1"/>
    <row r="794" ht="14.25" hidden="1"/>
    <row r="795" ht="14.25" hidden="1"/>
    <row r="796" ht="14.25" hidden="1"/>
    <row r="797" ht="14.25" hidden="1"/>
    <row r="798" ht="14.25" hidden="1"/>
    <row r="799" ht="14.25" hidden="1"/>
    <row r="800" ht="14.25" hidden="1"/>
    <row r="801" ht="14.25" hidden="1"/>
    <row r="802" ht="14.25" hidden="1"/>
    <row r="803" ht="14.25" hidden="1"/>
    <row r="804" ht="14.25" hidden="1"/>
    <row r="805" ht="14.25" hidden="1"/>
    <row r="806" ht="14.25" hidden="1"/>
    <row r="807" ht="14.25" hidden="1"/>
    <row r="808" ht="14.25" hidden="1"/>
    <row r="809" ht="14.25" hidden="1"/>
    <row r="810" ht="14.25" hidden="1"/>
    <row r="811" ht="14.25" hidden="1"/>
    <row r="812" ht="14.25" hidden="1"/>
    <row r="813" ht="14.25" hidden="1"/>
    <row r="814" ht="14.25" hidden="1"/>
    <row r="815" ht="14.25" hidden="1"/>
    <row r="816" ht="14.25" hidden="1"/>
    <row r="817" ht="14.25" hidden="1"/>
    <row r="818" ht="14.25" hidden="1"/>
    <row r="819" ht="14.25" hidden="1"/>
    <row r="820" ht="14.25" hidden="1"/>
    <row r="821" ht="14.25" hidden="1"/>
    <row r="822" ht="14.25" hidden="1"/>
    <row r="823" ht="14.25" hidden="1"/>
    <row r="824" ht="14.25" hidden="1"/>
    <row r="825" ht="14.25" hidden="1"/>
    <row r="826" ht="14.25" hidden="1"/>
    <row r="827" ht="14.25" hidden="1"/>
    <row r="828" ht="14.25" hidden="1"/>
    <row r="829" ht="14.25" hidden="1"/>
    <row r="830" ht="14.25" hidden="1"/>
    <row r="831" ht="14.25" hidden="1"/>
    <row r="832" ht="14.25" hidden="1"/>
    <row r="833" ht="14.25" hidden="1"/>
    <row r="834" ht="14.25" hidden="1"/>
    <row r="835" ht="14.25" hidden="1"/>
    <row r="836" ht="14.25" hidden="1"/>
    <row r="837" ht="14.25" hidden="1"/>
    <row r="838" ht="14.25" hidden="1"/>
    <row r="839" ht="14.25" hidden="1"/>
    <row r="840" ht="14.25" hidden="1"/>
    <row r="841" ht="14.25" hidden="1"/>
    <row r="842" ht="14.25" hidden="1"/>
    <row r="843" ht="14.25" hidden="1"/>
    <row r="844" ht="14.25" hidden="1"/>
    <row r="845" ht="14.25" hidden="1"/>
    <row r="846" ht="14.25" hidden="1"/>
    <row r="847" ht="14.25" hidden="1"/>
    <row r="848" ht="14.25" hidden="1"/>
    <row r="849" ht="14.25" hidden="1"/>
    <row r="850" ht="14.25" hidden="1"/>
    <row r="851" ht="14.25" hidden="1"/>
    <row r="852" ht="14.25" hidden="1"/>
    <row r="853" ht="14.25" hidden="1"/>
    <row r="854" ht="14.25" hidden="1"/>
    <row r="855" ht="14.25" hidden="1"/>
    <row r="856" ht="14.25" hidden="1"/>
    <row r="857" ht="14.25" hidden="1"/>
    <row r="858" ht="14.25" hidden="1"/>
    <row r="859" ht="14.25" hidden="1"/>
    <row r="860" ht="14.25" hidden="1"/>
    <row r="861" ht="14.25" hidden="1"/>
    <row r="862" ht="14.25" hidden="1"/>
    <row r="863" ht="14.25" hidden="1"/>
    <row r="864" ht="14.25" hidden="1"/>
    <row r="865" ht="14.25" hidden="1"/>
    <row r="866" ht="14.25" hidden="1"/>
    <row r="867" ht="14.25" hidden="1"/>
    <row r="868" ht="14.25" hidden="1"/>
    <row r="869" ht="14.25" hidden="1"/>
    <row r="870" ht="14.25" hidden="1"/>
    <row r="871" ht="14.25" hidden="1"/>
    <row r="872" ht="14.25" hidden="1"/>
    <row r="873" ht="14.25" hidden="1"/>
    <row r="874" ht="14.25" hidden="1"/>
    <row r="875" ht="14.25" hidden="1"/>
    <row r="876" ht="14.25" hidden="1"/>
    <row r="877" ht="14.25" hidden="1"/>
    <row r="878" ht="14.25" hidden="1"/>
    <row r="879" ht="14.25" hidden="1"/>
    <row r="880" ht="14.25" hidden="1"/>
    <row r="881" ht="14.25" hidden="1"/>
    <row r="882" ht="14.25" hidden="1"/>
    <row r="883" ht="14.25" hidden="1"/>
    <row r="884" ht="14.25" hidden="1"/>
    <row r="885" ht="14.25" hidden="1"/>
    <row r="886" ht="14.25" hidden="1"/>
    <row r="887" ht="14.25" hidden="1"/>
    <row r="888" ht="14.25" hidden="1"/>
    <row r="889" ht="14.25" hidden="1"/>
    <row r="890" ht="14.25" hidden="1"/>
    <row r="891" ht="14.25" hidden="1"/>
    <row r="892" ht="14.25" hidden="1"/>
    <row r="893" ht="14.25" hidden="1"/>
    <row r="894" ht="14.25" hidden="1"/>
    <row r="895" ht="14.25" hidden="1"/>
    <row r="896" ht="14.25" hidden="1"/>
    <row r="897" ht="14.25" hidden="1"/>
    <row r="898" ht="14.25" hidden="1"/>
    <row r="899" ht="14.25" hidden="1"/>
    <row r="900" ht="14.25" hidden="1"/>
    <row r="901" ht="14.25" hidden="1"/>
    <row r="902" ht="14.25" hidden="1"/>
    <row r="903" ht="14.25" hidden="1"/>
    <row r="904" ht="14.25" hidden="1"/>
    <row r="905" ht="14.25" hidden="1"/>
    <row r="906" ht="14.25" hidden="1"/>
    <row r="907" ht="14.25" hidden="1"/>
    <row r="908" ht="14.25" hidden="1"/>
    <row r="909" ht="14.25" hidden="1"/>
    <row r="910" ht="14.25" hidden="1"/>
    <row r="911" ht="14.25" hidden="1"/>
    <row r="912" ht="14.25" hidden="1"/>
    <row r="913" ht="14.25" hidden="1"/>
    <row r="914" ht="14.25" hidden="1"/>
    <row r="915" ht="14.25" hidden="1"/>
    <row r="916" ht="14.25" hidden="1"/>
    <row r="917" ht="14.25" hidden="1"/>
    <row r="918" ht="14.25" hidden="1"/>
    <row r="919" ht="14.25" hidden="1"/>
    <row r="920" ht="14.25" hidden="1"/>
    <row r="921" ht="14.25" hidden="1"/>
    <row r="922" ht="14.25" hidden="1"/>
    <row r="923" ht="14.25" hidden="1"/>
    <row r="924" ht="14.25" hidden="1"/>
    <row r="925" ht="14.25" hidden="1"/>
    <row r="926" ht="14.25" hidden="1"/>
    <row r="927" ht="14.25" hidden="1"/>
    <row r="928" ht="14.25" hidden="1"/>
    <row r="929" ht="14.25" hidden="1"/>
    <row r="930" ht="14.25" hidden="1"/>
    <row r="931" ht="14.25" hidden="1"/>
    <row r="932" ht="14.25" hidden="1"/>
    <row r="933" ht="14.25" hidden="1"/>
    <row r="934" ht="14.25" hidden="1"/>
    <row r="935" ht="14.25" hidden="1"/>
    <row r="936" ht="14.25" hidden="1"/>
    <row r="937" ht="14.25" hidden="1"/>
    <row r="938" ht="14.25" hidden="1"/>
    <row r="939" ht="14.25" hidden="1"/>
    <row r="940" ht="14.25" hidden="1"/>
    <row r="941" ht="14.25" hidden="1"/>
    <row r="942" ht="14.25" hidden="1"/>
    <row r="943" ht="14.25" hidden="1"/>
    <row r="944" ht="14.25" hidden="1"/>
    <row r="945" ht="14.25" hidden="1"/>
    <row r="946" ht="14.25" hidden="1"/>
    <row r="947" ht="14.25" hidden="1"/>
    <row r="948" ht="14.25" hidden="1"/>
    <row r="949" ht="14.25" hidden="1"/>
    <row r="950" ht="14.25" hidden="1"/>
    <row r="951" ht="14.25" hidden="1"/>
    <row r="952" ht="14.25" hidden="1"/>
    <row r="953" ht="14.25" hidden="1"/>
    <row r="954" ht="14.25" hidden="1"/>
    <row r="955" ht="14.25" hidden="1"/>
    <row r="956" ht="14.25" hidden="1"/>
    <row r="957" ht="14.25" hidden="1"/>
    <row r="958" ht="14.25" hidden="1"/>
    <row r="959" ht="14.25" hidden="1"/>
    <row r="960" ht="14.25" hidden="1"/>
    <row r="961" ht="14.25" hidden="1"/>
    <row r="962" ht="14.25" hidden="1"/>
    <row r="963" ht="14.25" hidden="1"/>
    <row r="964" ht="14.25" hidden="1"/>
    <row r="965" ht="14.25" hidden="1"/>
    <row r="966" ht="14.25" hidden="1"/>
    <row r="967" ht="14.25" hidden="1"/>
    <row r="968" ht="14.25" hidden="1"/>
    <row r="969" ht="14.25" hidden="1"/>
    <row r="970" ht="14.25" hidden="1"/>
    <row r="971" ht="14.25" hidden="1"/>
    <row r="972" ht="14.25" hidden="1"/>
    <row r="973" ht="14.25" hidden="1"/>
    <row r="974" ht="14.25" hidden="1"/>
    <row r="975" ht="14.25" hidden="1"/>
    <row r="976" ht="14.25" hidden="1"/>
    <row r="977" ht="14.25" hidden="1"/>
    <row r="978" ht="14.25" hidden="1"/>
    <row r="979" ht="14.25" hidden="1"/>
    <row r="980" ht="14.25" hidden="1"/>
    <row r="981" ht="14.25" hidden="1"/>
    <row r="982" ht="14.25" hidden="1"/>
    <row r="983" ht="14.25" hidden="1"/>
    <row r="984" ht="14.25" hidden="1"/>
    <row r="985" ht="14.25" hidden="1"/>
    <row r="986" ht="14.25" hidden="1"/>
    <row r="987" ht="14.25" hidden="1"/>
    <row r="988" ht="14.25" hidden="1"/>
    <row r="989" ht="14.25" hidden="1"/>
    <row r="990" ht="14.25" hidden="1"/>
    <row r="991" ht="14.25" hidden="1"/>
    <row r="992" ht="14.25" hidden="1"/>
    <row r="993" ht="14.25" hidden="1"/>
    <row r="994" ht="14.25" hidden="1"/>
    <row r="995" ht="14.25" hidden="1"/>
    <row r="996" ht="14.25" hidden="1"/>
    <row r="997" ht="14.25" hidden="1"/>
    <row r="998" ht="14.25" hidden="1"/>
    <row r="999" ht="14.25" hidden="1"/>
    <row r="1000" ht="14.25" hidden="1"/>
    <row r="1001" ht="14.25" hidden="1"/>
    <row r="1002" ht="14.25" hidden="1"/>
    <row r="1003" ht="14.25" hidden="1"/>
    <row r="1004" ht="14.25" hidden="1"/>
    <row r="1005" ht="14.25" hidden="1"/>
    <row r="1006" ht="14.25" hidden="1"/>
    <row r="1007" ht="14.25" hidden="1"/>
    <row r="1008" ht="14.25" hidden="1"/>
    <row r="1009" ht="14.25" hidden="1"/>
    <row r="1010" ht="14.25" hidden="1"/>
    <row r="1011" ht="14.25" hidden="1"/>
    <row r="1012" ht="14.25" hidden="1"/>
    <row r="1013" ht="14.25" hidden="1"/>
    <row r="1014" ht="14.25" hidden="1"/>
    <row r="1015" ht="14.25" hidden="1"/>
    <row r="1016" ht="14.25" hidden="1"/>
    <row r="1017" ht="14.25" hidden="1"/>
    <row r="1018" ht="14.25" hidden="1"/>
    <row r="1019" ht="14.25" hidden="1"/>
    <row r="1020" ht="14.25" hidden="1"/>
    <row r="1021" ht="14.25" hidden="1"/>
    <row r="1022" ht="14.25" hidden="1"/>
    <row r="1023" ht="14.25" hidden="1"/>
    <row r="1024" ht="14.25" hidden="1"/>
    <row r="1025" ht="14.25" hidden="1"/>
    <row r="1026" ht="14.25" hidden="1"/>
    <row r="1027" ht="14.25" hidden="1"/>
    <row r="1028" ht="14.25" hidden="1"/>
    <row r="1029" ht="14.25" hidden="1"/>
    <row r="1030" ht="14.25" hidden="1"/>
    <row r="1031" ht="14.25" hidden="1"/>
    <row r="1032" ht="14.25" hidden="1"/>
    <row r="1033" ht="14.25" hidden="1"/>
    <row r="1034" ht="14.25" hidden="1"/>
    <row r="1035" ht="14.25" hidden="1"/>
    <row r="1036" ht="14.25" hidden="1"/>
    <row r="1037" ht="14.25" hidden="1"/>
    <row r="1038" ht="14.25" hidden="1"/>
    <row r="1039" ht="14.25" hidden="1"/>
    <row r="1040" ht="14.25" hidden="1"/>
    <row r="1041" ht="14.25" hidden="1"/>
    <row r="1042" ht="14.25" hidden="1"/>
    <row r="1043" ht="14.25" hidden="1"/>
    <row r="1044" ht="14.25" hidden="1"/>
    <row r="1045" ht="14.25" hidden="1"/>
    <row r="1046" ht="14.25" hidden="1"/>
    <row r="1047" ht="14.25" hidden="1"/>
    <row r="1048" ht="14.25" hidden="1"/>
    <row r="1049" ht="14.25" hidden="1"/>
    <row r="1050" ht="14.25" hidden="1"/>
    <row r="1051" ht="14.25" hidden="1"/>
    <row r="1052" ht="14.25" hidden="1"/>
    <row r="1053" ht="14.25" hidden="1"/>
    <row r="1054" ht="14.25" hidden="1"/>
    <row r="1055" ht="14.25" hidden="1"/>
    <row r="1056" ht="14.25" hidden="1"/>
    <row r="1057" ht="14.25" hidden="1"/>
    <row r="1058" ht="14.25" hidden="1"/>
    <row r="1059" ht="14.25" hidden="1"/>
    <row r="1060" ht="14.25" hidden="1"/>
    <row r="1061" ht="14.25" hidden="1"/>
    <row r="1062" ht="14.25" hidden="1"/>
    <row r="1063" ht="14.25" hidden="1"/>
    <row r="1064" ht="14.25" hidden="1"/>
    <row r="1065" ht="14.25" hidden="1"/>
    <row r="1066" ht="14.25" hidden="1"/>
    <row r="1067" ht="14.25" hidden="1"/>
    <row r="1068" ht="14.25" hidden="1"/>
    <row r="1069" ht="14.25" hidden="1"/>
    <row r="1070" ht="14.25" hidden="1"/>
    <row r="1071" ht="14.25" hidden="1"/>
    <row r="1072" ht="14.25" hidden="1"/>
    <row r="1073" ht="14.25" hidden="1"/>
    <row r="1074" ht="14.25" hidden="1"/>
    <row r="1075" ht="14.25" hidden="1"/>
    <row r="1076" ht="14.25" hidden="1"/>
    <row r="1077" ht="14.25" hidden="1"/>
    <row r="1078" ht="14.25" hidden="1"/>
    <row r="1079" ht="14.25" hidden="1"/>
    <row r="1080" ht="14.25" hidden="1"/>
    <row r="1081" ht="14.25" hidden="1"/>
    <row r="1082" ht="14.25" hidden="1"/>
    <row r="1083" ht="14.25" hidden="1"/>
    <row r="1084" ht="14.25" hidden="1"/>
    <row r="1085" ht="14.25" hidden="1"/>
    <row r="1086" ht="14.25" hidden="1"/>
    <row r="1087" ht="14.25" hidden="1"/>
    <row r="1088" ht="14.25" hidden="1"/>
    <row r="1089" ht="14.25" hidden="1"/>
    <row r="1090" ht="14.25" hidden="1"/>
    <row r="1091" ht="14.25" hidden="1"/>
    <row r="1092" ht="14.25" hidden="1"/>
    <row r="1093" ht="14.25" hidden="1"/>
    <row r="1094" ht="14.25" hidden="1"/>
    <row r="1095" ht="14.25" hidden="1"/>
    <row r="1096" ht="14.25" hidden="1"/>
    <row r="1097" ht="14.25" hidden="1"/>
    <row r="1098" ht="14.25" hidden="1"/>
    <row r="1099" ht="14.25" hidden="1"/>
    <row r="1100" ht="14.25" hidden="1"/>
    <row r="1101" ht="14.25" hidden="1"/>
    <row r="1102" ht="14.25" hidden="1"/>
    <row r="1103" ht="14.25" hidden="1"/>
    <row r="1104" ht="14.25" hidden="1"/>
    <row r="1105" ht="14.25" hidden="1"/>
    <row r="1106" ht="14.25" hidden="1"/>
    <row r="1107" ht="14.25" hidden="1"/>
    <row r="1108" ht="14.25" hidden="1"/>
    <row r="1109" ht="14.25" hidden="1"/>
    <row r="1110" ht="14.25" hidden="1"/>
    <row r="1111" ht="14.25" hidden="1"/>
    <row r="1112" ht="14.25" hidden="1"/>
    <row r="1113" ht="14.25" hidden="1"/>
    <row r="1114" ht="14.25" hidden="1"/>
    <row r="1115" ht="14.25" hidden="1"/>
    <row r="1116" ht="14.25" hidden="1"/>
    <row r="1117" ht="14.25" hidden="1"/>
    <row r="1118" ht="14.25" hidden="1"/>
    <row r="1119" ht="14.25" hidden="1"/>
    <row r="1120" ht="14.25" hidden="1"/>
    <row r="1121" ht="14.25" hidden="1"/>
    <row r="1122" ht="14.25" hidden="1"/>
    <row r="1123" ht="14.25" hidden="1"/>
    <row r="1124" ht="14.25" hidden="1"/>
    <row r="1125" ht="14.25" hidden="1"/>
    <row r="1126" ht="14.25" hidden="1"/>
    <row r="1127" ht="14.25" hidden="1"/>
    <row r="1128" ht="14.25" hidden="1"/>
    <row r="1129" ht="14.25" hidden="1"/>
    <row r="1130" ht="14.25" hidden="1"/>
    <row r="1131" ht="14.25" hidden="1"/>
    <row r="1132" ht="14.25" hidden="1"/>
    <row r="1133" ht="14.25" hidden="1"/>
    <row r="1134" ht="14.25" hidden="1"/>
    <row r="1135" ht="14.25" hidden="1"/>
    <row r="1136" ht="14.25" hidden="1"/>
    <row r="1137" ht="14.25" hidden="1"/>
    <row r="1138" ht="14.25" hidden="1"/>
    <row r="1139" ht="14.25" hidden="1"/>
    <row r="1140" ht="14.25" hidden="1"/>
    <row r="1141" ht="14.25" hidden="1"/>
    <row r="1142" ht="14.25" hidden="1"/>
    <row r="1143" ht="14.25" hidden="1"/>
    <row r="1144" ht="14.25" hidden="1"/>
    <row r="1145" ht="14.25" hidden="1"/>
    <row r="1146" ht="14.25" hidden="1"/>
    <row r="1147" ht="14.25" hidden="1"/>
    <row r="1148" ht="14.25" hidden="1"/>
    <row r="1149" ht="14.25" hidden="1"/>
    <row r="1150" ht="14.25" hidden="1"/>
    <row r="1151" ht="14.25" hidden="1"/>
    <row r="1152" ht="14.25" hidden="1"/>
    <row r="1153" ht="14.25" hidden="1"/>
    <row r="1154" ht="14.25" hidden="1"/>
    <row r="1155" ht="14.25" hidden="1"/>
    <row r="1156" ht="14.25" hidden="1"/>
    <row r="1157" ht="14.25" hidden="1"/>
    <row r="1158" ht="14.25" hidden="1"/>
    <row r="1159" ht="14.25" hidden="1"/>
    <row r="1160" ht="14.25" hidden="1"/>
    <row r="1161" ht="14.25" hidden="1"/>
    <row r="1162" ht="14.25" hidden="1"/>
    <row r="1163" ht="14.25" hidden="1"/>
    <row r="1164" ht="14.25" hidden="1"/>
    <row r="1165" ht="14.25" hidden="1"/>
    <row r="1166" ht="14.25" hidden="1"/>
    <row r="1167" ht="14.25" hidden="1"/>
    <row r="1168" ht="14.25" hidden="1"/>
    <row r="1169" ht="14.25" hidden="1"/>
    <row r="1170" ht="14.25" hidden="1"/>
    <row r="1171" ht="14.25" hidden="1"/>
    <row r="1172" ht="14.25" hidden="1"/>
    <row r="1173" ht="14.25" hidden="1"/>
    <row r="1174" ht="14.25" hidden="1"/>
    <row r="1175" ht="14.25" hidden="1"/>
    <row r="1176" ht="14.25" hidden="1"/>
    <row r="1177" ht="14.25" hidden="1"/>
    <row r="1178" ht="14.25" hidden="1"/>
    <row r="1179" ht="14.25" hidden="1"/>
    <row r="1180" ht="14.25" hidden="1"/>
    <row r="1181" ht="14.25" hidden="1"/>
    <row r="1182" ht="14.25" hidden="1"/>
    <row r="1183" ht="14.25" hidden="1"/>
    <row r="1184" ht="14.25" hidden="1"/>
    <row r="1185" ht="14.25" hidden="1"/>
    <row r="1186" ht="14.25" hidden="1"/>
    <row r="1187" ht="14.25" hidden="1"/>
    <row r="1188" ht="14.25" hidden="1"/>
    <row r="1189" ht="14.25" hidden="1"/>
    <row r="1190" ht="14.25" hidden="1"/>
    <row r="1191" ht="14.25" hidden="1"/>
    <row r="1192" ht="14.25" hidden="1"/>
    <row r="1193" ht="14.25" hidden="1"/>
    <row r="1194" ht="14.25" hidden="1"/>
    <row r="1195" ht="14.25" hidden="1"/>
    <row r="1196" ht="14.25" hidden="1"/>
    <row r="1197" ht="14.25" hidden="1"/>
    <row r="1198" ht="14.25" hidden="1"/>
    <row r="1199" ht="14.25" hidden="1"/>
    <row r="1200" ht="14.25" hidden="1"/>
    <row r="1201" ht="14.25" hidden="1"/>
    <row r="1202" ht="14.25" hidden="1"/>
    <row r="1203" ht="14.25" hidden="1"/>
    <row r="1204" ht="14.25" hidden="1"/>
    <row r="1205" ht="14.25" hidden="1"/>
    <row r="1206" ht="14.25" hidden="1"/>
    <row r="1207" ht="14.25" hidden="1"/>
    <row r="1208" ht="14.25" hidden="1"/>
    <row r="1209" ht="14.25" hidden="1"/>
    <row r="1210" ht="14.25" hidden="1"/>
    <row r="1211" ht="14.25" hidden="1"/>
    <row r="1212" ht="14.25" hidden="1"/>
    <row r="1213" ht="14.25" hidden="1"/>
    <row r="1214" ht="14.25" hidden="1"/>
    <row r="1215" ht="14.25" hidden="1"/>
    <row r="1216" ht="14.25" hidden="1"/>
    <row r="1217" ht="14.25" hidden="1"/>
    <row r="1218" ht="14.25" hidden="1"/>
    <row r="1219" ht="14.25" hidden="1"/>
    <row r="1220" ht="14.25" hidden="1"/>
    <row r="1221" ht="14.25" hidden="1"/>
    <row r="1222" ht="14.25" hidden="1"/>
    <row r="1223" ht="14.25" hidden="1"/>
    <row r="1224" ht="14.25" hidden="1"/>
    <row r="1225" ht="14.25" hidden="1"/>
    <row r="1226" ht="14.25" hidden="1"/>
    <row r="1227" ht="14.25" hidden="1"/>
    <row r="1228" ht="14.25" hidden="1"/>
    <row r="1229" ht="14.25" hidden="1"/>
    <row r="1230" ht="14.25" hidden="1"/>
    <row r="1231" ht="14.25" hidden="1"/>
    <row r="1232" ht="14.25" hidden="1"/>
    <row r="1233" ht="14.25" hidden="1"/>
    <row r="1234" ht="14.25" hidden="1"/>
    <row r="1235" ht="14.25" hidden="1"/>
    <row r="1236" ht="14.25" hidden="1"/>
    <row r="1237" ht="14.25" hidden="1"/>
    <row r="1238" ht="14.25" hidden="1"/>
    <row r="1239" ht="14.25" hidden="1"/>
    <row r="1240" ht="14.25" hidden="1"/>
    <row r="1241" ht="14.25" hidden="1"/>
    <row r="1242" ht="14.25" hidden="1"/>
    <row r="1243" ht="14.25" hidden="1"/>
    <row r="1244" ht="14.25" hidden="1"/>
    <row r="1245" ht="14.25" hidden="1"/>
    <row r="1246" ht="14.25" hidden="1"/>
    <row r="1247" ht="14.25" hidden="1"/>
    <row r="1248" ht="14.25" hidden="1"/>
    <row r="1249" ht="14.25" hidden="1"/>
    <row r="1250" ht="14.25" hidden="1"/>
    <row r="1251" ht="14.25" hidden="1"/>
    <row r="1252" ht="14.25" hidden="1"/>
    <row r="1253" ht="14.25" hidden="1"/>
    <row r="1254" ht="14.25" hidden="1"/>
    <row r="1255" ht="14.25" hidden="1"/>
    <row r="1256" ht="14.25" hidden="1"/>
    <row r="1257" ht="14.25" hidden="1"/>
    <row r="1258" ht="14.25" hidden="1"/>
    <row r="1259" ht="14.25" hidden="1"/>
    <row r="1260" ht="14.25" hidden="1"/>
    <row r="1261" ht="14.25" hidden="1"/>
    <row r="1262" ht="14.25" hidden="1"/>
    <row r="1263" ht="14.25" hidden="1"/>
    <row r="1264" ht="14.25" hidden="1"/>
    <row r="1265" ht="14.25" hidden="1"/>
    <row r="1266" ht="14.25" hidden="1"/>
    <row r="1267" ht="14.25" hidden="1"/>
    <row r="1268" ht="14.25" hidden="1"/>
    <row r="1269" ht="14.25" hidden="1"/>
    <row r="1270" ht="14.25" hidden="1"/>
    <row r="1271" ht="14.25" hidden="1"/>
    <row r="1272" ht="14.25" hidden="1"/>
    <row r="1273" ht="14.25" hidden="1"/>
    <row r="1274" ht="14.25" hidden="1"/>
    <row r="1275" ht="14.25" hidden="1"/>
    <row r="1276" ht="14.25" hidden="1"/>
    <row r="1277" ht="14.25" hidden="1"/>
    <row r="1278" ht="14.25" hidden="1"/>
    <row r="1279" ht="14.25" hidden="1"/>
    <row r="1280" ht="14.25" hidden="1"/>
    <row r="1281" ht="14.25" hidden="1"/>
    <row r="1282" ht="14.25" hidden="1"/>
    <row r="1283" ht="14.25" hidden="1"/>
    <row r="1284" ht="14.25" hidden="1"/>
    <row r="1285" ht="14.25" hidden="1"/>
    <row r="1286" ht="14.25" hidden="1"/>
    <row r="1287" ht="14.25" hidden="1"/>
    <row r="1288" ht="14.25" hidden="1"/>
    <row r="1289" ht="14.25" hidden="1"/>
    <row r="1290" ht="14.25" hidden="1"/>
    <row r="1291" ht="14.25" hidden="1"/>
    <row r="1292" ht="14.25" hidden="1"/>
    <row r="1293" ht="14.25" hidden="1"/>
    <row r="1294" ht="14.25" hidden="1"/>
    <row r="1295" ht="14.25" hidden="1"/>
    <row r="1296" ht="14.25" hidden="1"/>
    <row r="1297" ht="14.25" hidden="1"/>
    <row r="1298" ht="14.25" hidden="1"/>
    <row r="1299" ht="14.25" hidden="1"/>
    <row r="1300" ht="14.25" hidden="1"/>
    <row r="1301" ht="14.25" hidden="1"/>
    <row r="1302" ht="14.25" hidden="1"/>
    <row r="1303" ht="14.25" hidden="1"/>
    <row r="1304" ht="14.25" hidden="1"/>
    <row r="1305" ht="14.25" hidden="1"/>
    <row r="1306" ht="14.25" hidden="1"/>
    <row r="1307" ht="14.25" hidden="1"/>
    <row r="1308" ht="14.25" hidden="1"/>
    <row r="1309" ht="14.25" hidden="1"/>
    <row r="1310" ht="14.25" hidden="1"/>
    <row r="1311" ht="14.25" hidden="1"/>
    <row r="1312" ht="14.25" hidden="1"/>
    <row r="1313" ht="14.25" hidden="1"/>
    <row r="1314" ht="14.25" hidden="1"/>
    <row r="1315" ht="14.25" hidden="1"/>
    <row r="1316" ht="14.25" hidden="1"/>
    <row r="1317" ht="14.25" hidden="1"/>
    <row r="1318" ht="14.25" hidden="1"/>
    <row r="1319" ht="14.25" hidden="1"/>
    <row r="1320" ht="14.25" hidden="1"/>
    <row r="1321" ht="14.25" hidden="1"/>
    <row r="1322" ht="14.25" hidden="1"/>
    <row r="1323" ht="14.25" hidden="1"/>
    <row r="1324" ht="14.25" hidden="1"/>
    <row r="1325" ht="14.25" hidden="1"/>
    <row r="1326" ht="14.25" hidden="1"/>
    <row r="1327" ht="14.25" hidden="1"/>
    <row r="1328" ht="14.25" hidden="1"/>
    <row r="1329" ht="14.25" hidden="1"/>
    <row r="1330" ht="14.25" hidden="1"/>
    <row r="1331" ht="14.25" hidden="1"/>
    <row r="1332" ht="14.25" hidden="1"/>
    <row r="1333" ht="14.25" hidden="1"/>
    <row r="1334" ht="14.25" hidden="1"/>
    <row r="1335" ht="14.25" hidden="1"/>
    <row r="1336" ht="14.25" hidden="1"/>
    <row r="1337" ht="14.25" hidden="1"/>
    <row r="1338" ht="14.25" hidden="1"/>
    <row r="1339" ht="14.25" hidden="1"/>
    <row r="1340" ht="14.25" hidden="1"/>
    <row r="1341" ht="14.25" hidden="1"/>
    <row r="1342" ht="14.25" hidden="1"/>
    <row r="1343" ht="14.25" hidden="1"/>
    <row r="1344" ht="14.25" hidden="1"/>
    <row r="1345" ht="14.25" hidden="1"/>
    <row r="1346" ht="14.25" hidden="1"/>
    <row r="1347" ht="14.25" hidden="1"/>
    <row r="1348" ht="14.25" hidden="1"/>
    <row r="1349" ht="14.25" hidden="1"/>
    <row r="1350" ht="14.25" hidden="1"/>
    <row r="1351" ht="14.25" hidden="1"/>
    <row r="1352" ht="14.25" hidden="1"/>
    <row r="1353" ht="14.25" hidden="1"/>
    <row r="1354" ht="14.25" hidden="1"/>
    <row r="1355" ht="14.25" hidden="1"/>
    <row r="1356" ht="14.25" hidden="1"/>
    <row r="1357" ht="14.25" hidden="1"/>
    <row r="1358" ht="14.25" hidden="1"/>
    <row r="1359" ht="14.25" hidden="1"/>
    <row r="1360" ht="14.25" hidden="1"/>
    <row r="1361" ht="14.25" hidden="1"/>
    <row r="1362" ht="14.25" hidden="1"/>
    <row r="1363" ht="14.25" hidden="1"/>
    <row r="1364" ht="14.25" hidden="1"/>
    <row r="1365" ht="14.25" hidden="1"/>
    <row r="1366" ht="14.25" hidden="1"/>
    <row r="1367" ht="14.25" hidden="1"/>
    <row r="1368" ht="14.25" hidden="1"/>
    <row r="1369" ht="14.25" hidden="1"/>
    <row r="1370" ht="14.25" hidden="1"/>
    <row r="1371" ht="14.25" hidden="1"/>
    <row r="1372" ht="14.25" hidden="1"/>
    <row r="1373" ht="14.25" hidden="1"/>
    <row r="1374" ht="14.25" hidden="1"/>
    <row r="1375" ht="14.25" hidden="1"/>
    <row r="1376" ht="14.25" hidden="1"/>
    <row r="1377" ht="14.25" hidden="1"/>
    <row r="1378" ht="14.25" hidden="1"/>
    <row r="1379" ht="14.25" hidden="1"/>
    <row r="1380" ht="14.25" hidden="1"/>
    <row r="1381" ht="14.25" hidden="1"/>
    <row r="1382" ht="14.25" hidden="1"/>
    <row r="1383" ht="14.25" hidden="1"/>
    <row r="1384" ht="14.25" hidden="1"/>
    <row r="1385" ht="14.25" hidden="1"/>
    <row r="1386" ht="14.25" hidden="1"/>
    <row r="1387" ht="14.25" hidden="1"/>
    <row r="1388" ht="14.25" hidden="1"/>
    <row r="1389" ht="14.25" hidden="1"/>
    <row r="1390" ht="14.25" hidden="1"/>
    <row r="1391" ht="14.25" hidden="1"/>
    <row r="1392" ht="14.25" hidden="1"/>
    <row r="1393" ht="14.25" hidden="1"/>
    <row r="1394" ht="14.25" hidden="1"/>
    <row r="1395" ht="14.25" hidden="1"/>
    <row r="1396" ht="14.25" hidden="1"/>
    <row r="1397" ht="14.25" hidden="1"/>
    <row r="1398" ht="14.25" hidden="1"/>
    <row r="1399" ht="14.25" hidden="1"/>
    <row r="1400" ht="14.25" hidden="1"/>
    <row r="1401" ht="14.25" hidden="1"/>
    <row r="1402" ht="14.25" hidden="1"/>
    <row r="1403" ht="14.25" hidden="1"/>
    <row r="1404" ht="14.25" hidden="1"/>
    <row r="1405" ht="14.25" hidden="1"/>
    <row r="1406" ht="14.25" hidden="1"/>
    <row r="1407" ht="14.25" hidden="1"/>
    <row r="1408" ht="14.25" hidden="1"/>
    <row r="1409" ht="14.25" hidden="1"/>
    <row r="1410" ht="14.25" hidden="1"/>
    <row r="1411" ht="14.25" hidden="1"/>
    <row r="1412" ht="14.25" hidden="1"/>
    <row r="1413" ht="14.25" hidden="1"/>
    <row r="1414" ht="14.25" hidden="1"/>
    <row r="1415" ht="14.25" hidden="1"/>
    <row r="1416" ht="14.25" hidden="1"/>
    <row r="1417" ht="14.25" hidden="1"/>
    <row r="1418" ht="14.25" hidden="1"/>
    <row r="1419" ht="14.25" hidden="1"/>
    <row r="1420" ht="14.25" hidden="1"/>
    <row r="1421" ht="14.25" hidden="1"/>
    <row r="1422" ht="14.25" hidden="1"/>
    <row r="1423" ht="14.25" hidden="1"/>
    <row r="1424" ht="14.25" hidden="1"/>
    <row r="1425" ht="14.25" hidden="1"/>
    <row r="1426" ht="14.25" hidden="1"/>
    <row r="1427" ht="14.25" hidden="1"/>
    <row r="1428" ht="14.25" hidden="1"/>
    <row r="1429" ht="14.25" hidden="1"/>
    <row r="1430" ht="14.25" hidden="1"/>
    <row r="1431" ht="14.25" hidden="1"/>
    <row r="1432" ht="14.25" hidden="1"/>
    <row r="1433" ht="14.25" hidden="1"/>
    <row r="1434" ht="14.25" hidden="1"/>
    <row r="1435" ht="14.25" hidden="1"/>
    <row r="1436" ht="14.25" hidden="1"/>
    <row r="1437" ht="14.25" hidden="1"/>
    <row r="1438" ht="14.25" hidden="1"/>
    <row r="1439" ht="14.25" hidden="1"/>
    <row r="1440" ht="14.25" hidden="1"/>
    <row r="1441" ht="14.25" hidden="1"/>
    <row r="1442" ht="14.25" hidden="1"/>
    <row r="1443" ht="14.25" hidden="1"/>
    <row r="1444" ht="14.25" hidden="1"/>
    <row r="1445" ht="14.25" hidden="1"/>
    <row r="1446" ht="14.25" hidden="1"/>
    <row r="1447" ht="14.25" hidden="1"/>
    <row r="1448" ht="14.25" hidden="1"/>
    <row r="1449" ht="14.25" hidden="1"/>
    <row r="1450" ht="14.25" hidden="1"/>
    <row r="1451" ht="14.25" hidden="1"/>
    <row r="1452" ht="14.25" hidden="1"/>
    <row r="1453" ht="14.25" hidden="1"/>
    <row r="1454" ht="14.25" hidden="1"/>
    <row r="1455" ht="14.25" hidden="1"/>
    <row r="1456" ht="14.25" hidden="1"/>
    <row r="1457" ht="14.25" hidden="1"/>
    <row r="1458" ht="14.25" hidden="1"/>
    <row r="1459" ht="14.25" hidden="1"/>
    <row r="1460" ht="14.25" hidden="1"/>
    <row r="1461" ht="14.25" hidden="1"/>
    <row r="1462" ht="14.25" hidden="1"/>
    <row r="1463" ht="14.25" hidden="1"/>
    <row r="1464" ht="14.25" hidden="1"/>
    <row r="1465" ht="14.25" hidden="1"/>
    <row r="1466" ht="14.25" hidden="1"/>
    <row r="1467" ht="14.25" hidden="1"/>
    <row r="1468" ht="14.25" hidden="1"/>
    <row r="1469" ht="14.25" hidden="1"/>
    <row r="1470" ht="14.25" hidden="1"/>
    <row r="1471" ht="14.25" hidden="1"/>
    <row r="1472" ht="14.25" hidden="1"/>
    <row r="1473" ht="14.25" hidden="1"/>
    <row r="1474" ht="14.25" hidden="1"/>
    <row r="1475" ht="14.25" hidden="1"/>
    <row r="1476" ht="14.25" hidden="1"/>
    <row r="1477" ht="14.25" hidden="1"/>
    <row r="1478" ht="14.25" hidden="1"/>
    <row r="1479" ht="14.25" hidden="1"/>
    <row r="1480" ht="14.25" hidden="1"/>
    <row r="1481" ht="14.25" hidden="1"/>
    <row r="1482" ht="14.25" hidden="1"/>
    <row r="1483" ht="14.25" hidden="1"/>
    <row r="1484" ht="14.25" hidden="1"/>
    <row r="1485" ht="14.25" hidden="1"/>
    <row r="1486" ht="14.25" hidden="1"/>
    <row r="1487" ht="14.25" hidden="1"/>
    <row r="1488" ht="14.25" hidden="1"/>
    <row r="1489" ht="14.25" hidden="1"/>
    <row r="1490" ht="14.25" hidden="1"/>
    <row r="1491" ht="14.25" hidden="1"/>
    <row r="1492" ht="14.25" hidden="1"/>
    <row r="1493" ht="14.25" hidden="1"/>
    <row r="1494" ht="14.25" hidden="1"/>
    <row r="1495" ht="14.25" hidden="1"/>
    <row r="1496" ht="14.25" hidden="1"/>
    <row r="1497" ht="14.25" hidden="1"/>
    <row r="1498" ht="14.25" hidden="1"/>
    <row r="1499" ht="14.25" hidden="1"/>
    <row r="1500" ht="14.25" hidden="1"/>
    <row r="1501" ht="14.25" hidden="1"/>
    <row r="1502" ht="14.25" hidden="1"/>
    <row r="1503" ht="14.25" hidden="1"/>
    <row r="1504" ht="14.25" hidden="1"/>
    <row r="1505" ht="14.25" hidden="1"/>
    <row r="1506" ht="14.25" hidden="1"/>
    <row r="1507" ht="14.25" hidden="1"/>
    <row r="1508" ht="14.25" hidden="1"/>
    <row r="1509" ht="14.25" hidden="1"/>
    <row r="1510" ht="14.25" hidden="1"/>
    <row r="1511" ht="14.25" hidden="1"/>
    <row r="1512" ht="14.25" hidden="1"/>
    <row r="1513" ht="14.25" hidden="1"/>
    <row r="1514" ht="14.25" hidden="1"/>
    <row r="1515" ht="14.25" hidden="1"/>
    <row r="1516" ht="14.25" hidden="1"/>
    <row r="1517" ht="14.25" hidden="1"/>
    <row r="1518" ht="14.25" hidden="1"/>
    <row r="1519" ht="14.25" hidden="1"/>
    <row r="1520" ht="14.25" hidden="1"/>
    <row r="1521" ht="14.25" hidden="1"/>
    <row r="1522" ht="14.25" hidden="1"/>
    <row r="1523" ht="14.25" hidden="1"/>
    <row r="1524" ht="14.25" hidden="1"/>
    <row r="1525" ht="14.25" hidden="1"/>
    <row r="1526" ht="14.25" hidden="1"/>
    <row r="1527" ht="14.25" hidden="1"/>
    <row r="1528" ht="14.25" hidden="1"/>
    <row r="1529" ht="14.25" hidden="1"/>
    <row r="1530" ht="14.25" hidden="1"/>
    <row r="1531" ht="14.25" hidden="1"/>
    <row r="1532" ht="14.25" hidden="1"/>
    <row r="1533" ht="14.25" hidden="1"/>
    <row r="1534" ht="14.25" hidden="1"/>
    <row r="1535" ht="14.25" hidden="1"/>
    <row r="1536" ht="14.25" hidden="1"/>
    <row r="1537" ht="14.25" hidden="1"/>
    <row r="1538" ht="14.25" hidden="1"/>
    <row r="1539" ht="14.25" hidden="1"/>
    <row r="1540" ht="14.25" hidden="1"/>
    <row r="1541" ht="14.25" hidden="1"/>
    <row r="1542" ht="14.25" hidden="1"/>
    <row r="1543" ht="14.25" hidden="1"/>
    <row r="1544" ht="14.25" hidden="1"/>
    <row r="1545" ht="14.25" hidden="1"/>
    <row r="1546" ht="14.25" hidden="1"/>
    <row r="1547" ht="14.25" hidden="1"/>
    <row r="1548" ht="14.25" hidden="1"/>
    <row r="1549" ht="14.25" hidden="1"/>
    <row r="1550" ht="14.25" hidden="1"/>
    <row r="1551" ht="14.25" hidden="1"/>
    <row r="1552" ht="14.25" hidden="1"/>
    <row r="1553" ht="14.25" hidden="1"/>
    <row r="1554" ht="14.25" hidden="1"/>
    <row r="1555" ht="14.25" hidden="1"/>
    <row r="1556" ht="14.25" hidden="1"/>
    <row r="1557" ht="14.25" hidden="1"/>
    <row r="1558" ht="14.25" hidden="1"/>
    <row r="1559" ht="14.25" hidden="1"/>
    <row r="1560" ht="14.25" hidden="1"/>
    <row r="1561" ht="14.25" hidden="1"/>
    <row r="1562" ht="14.25" hidden="1"/>
    <row r="1563" ht="14.25" hidden="1"/>
    <row r="1564" ht="14.25" hidden="1"/>
    <row r="1565" ht="14.25" hidden="1"/>
    <row r="1566" ht="14.25" hidden="1"/>
    <row r="1567" ht="14.25" hidden="1"/>
    <row r="1568" ht="14.25" hidden="1"/>
    <row r="1569" ht="14.25" hidden="1"/>
    <row r="1570" ht="14.25" hidden="1"/>
    <row r="1571" ht="14.25" hidden="1"/>
    <row r="1572" ht="14.25" hidden="1"/>
    <row r="1573" ht="14.25" hidden="1"/>
    <row r="1574" ht="14.25" hidden="1"/>
    <row r="1575" ht="14.25" hidden="1"/>
    <row r="1576" ht="14.25" hidden="1"/>
    <row r="1577" ht="14.25" hidden="1"/>
    <row r="1578" ht="14.25" hidden="1"/>
    <row r="1579" ht="14.25" hidden="1"/>
    <row r="1580" ht="14.25" hidden="1"/>
    <row r="1581" ht="14.25" hidden="1"/>
    <row r="1582" ht="14.25" hidden="1"/>
    <row r="1583" ht="14.25" hidden="1"/>
    <row r="1584" ht="14.25" hidden="1"/>
    <row r="1585" ht="14.25" hidden="1"/>
    <row r="1586" ht="14.25" hidden="1"/>
    <row r="1587" ht="14.25" hidden="1"/>
    <row r="1588" ht="14.25" hidden="1"/>
    <row r="1589" ht="14.25" hidden="1"/>
    <row r="1590" ht="14.25" hidden="1"/>
    <row r="1591" ht="14.25" hidden="1"/>
    <row r="1592" ht="14.25" hidden="1"/>
    <row r="1593" ht="14.25" hidden="1"/>
    <row r="1594" ht="14.25" hidden="1"/>
    <row r="1595" ht="14.25" hidden="1"/>
    <row r="1596" ht="14.25" hidden="1"/>
    <row r="1597" ht="14.25" hidden="1"/>
    <row r="1598" ht="14.25" hidden="1"/>
    <row r="1599" ht="14.25" hidden="1"/>
    <row r="1600" ht="14.25" hidden="1"/>
    <row r="1601" ht="14.25" hidden="1"/>
    <row r="1602" ht="14.25" hidden="1"/>
    <row r="1603" ht="14.25" hidden="1"/>
    <row r="1604" ht="14.25" hidden="1"/>
    <row r="1605" ht="14.25" hidden="1"/>
    <row r="1606" ht="14.25" hidden="1"/>
    <row r="1607" ht="14.25" hidden="1"/>
    <row r="1608" ht="14.25" hidden="1"/>
    <row r="1609" ht="14.25" hidden="1"/>
    <row r="1610" ht="14.25" hidden="1"/>
    <row r="1611" ht="14.25" hidden="1"/>
    <row r="1612" ht="14.25" hidden="1"/>
    <row r="1613" ht="14.25" hidden="1"/>
    <row r="1614" ht="14.25" hidden="1"/>
    <row r="1615" ht="14.25" hidden="1"/>
    <row r="1616" ht="14.25" hidden="1"/>
    <row r="1617" ht="14.25" hidden="1"/>
    <row r="1618" ht="14.25" hidden="1"/>
    <row r="1619" ht="14.25" hidden="1"/>
    <row r="1620" ht="14.25" hidden="1"/>
    <row r="1621" ht="14.25" hidden="1"/>
    <row r="1622" ht="14.25" hidden="1"/>
    <row r="1623" ht="14.25" hidden="1"/>
    <row r="1624" ht="14.25" hidden="1"/>
    <row r="1625" ht="14.25" hidden="1"/>
    <row r="1626" ht="14.25" hidden="1"/>
    <row r="1627" ht="14.25" hidden="1"/>
    <row r="1628" ht="14.25" hidden="1"/>
    <row r="1629" ht="14.25" hidden="1"/>
    <row r="1630" ht="14.25" hidden="1"/>
    <row r="1631" ht="14.25" hidden="1"/>
    <row r="1632" ht="14.25" hidden="1"/>
    <row r="1633" ht="14.25" hidden="1"/>
    <row r="1634" ht="14.25" hidden="1"/>
    <row r="1635" ht="14.25" hidden="1"/>
    <row r="1636" ht="14.25" hidden="1"/>
    <row r="1637" ht="14.25" hidden="1"/>
    <row r="1638" ht="14.25" hidden="1"/>
    <row r="1639" ht="14.25" hidden="1"/>
    <row r="1640" ht="14.25" hidden="1"/>
    <row r="1641" ht="14.25" hidden="1"/>
    <row r="1642" ht="14.25" hidden="1"/>
    <row r="1643" ht="14.25" hidden="1"/>
    <row r="1644" ht="14.25" hidden="1"/>
    <row r="1645" ht="14.25" hidden="1"/>
    <row r="1646" ht="14.25" hidden="1"/>
    <row r="1647" ht="14.25" hidden="1"/>
    <row r="1648" ht="14.25" hidden="1"/>
    <row r="1649" ht="14.25" hidden="1"/>
    <row r="1650" ht="14.25" hidden="1"/>
    <row r="1651" ht="14.25" hidden="1"/>
    <row r="1652" ht="14.25" hidden="1"/>
    <row r="1653" ht="14.25" hidden="1"/>
    <row r="1654" ht="14.25" hidden="1"/>
    <row r="1655" ht="14.25" hidden="1"/>
    <row r="1656" ht="14.25" hidden="1"/>
    <row r="1657" ht="14.25" hidden="1"/>
    <row r="1658" ht="14.25" hidden="1"/>
    <row r="1659" ht="14.25" hidden="1"/>
    <row r="1660" ht="14.25" hidden="1"/>
    <row r="1661" ht="14.25" hidden="1"/>
    <row r="1662" ht="14.25" hidden="1"/>
    <row r="1663" ht="14.25" hidden="1"/>
    <row r="1664" ht="14.25" hidden="1"/>
    <row r="1665" ht="14.25" hidden="1"/>
    <row r="1666" ht="14.25" hidden="1"/>
    <row r="1667" ht="14.25" hidden="1"/>
    <row r="1668" ht="14.25" hidden="1"/>
    <row r="1669" ht="14.25" hidden="1"/>
    <row r="1670" ht="14.25" hidden="1"/>
    <row r="1671" ht="14.25" hidden="1"/>
    <row r="1672" ht="14.25" hidden="1"/>
    <row r="1673" ht="14.25" hidden="1"/>
    <row r="1674" ht="14.25" hidden="1"/>
    <row r="1675" ht="14.25" hidden="1"/>
    <row r="1676" ht="14.25" hidden="1"/>
    <row r="1677" ht="14.25" hidden="1"/>
    <row r="1678" ht="14.25" hidden="1"/>
    <row r="1679" ht="14.25" hidden="1"/>
    <row r="1680" ht="14.25" hidden="1"/>
    <row r="1681" ht="14.25" hidden="1"/>
    <row r="1682" ht="14.25" hidden="1"/>
    <row r="1683" ht="14.25" hidden="1"/>
    <row r="1684" ht="14.25" hidden="1"/>
    <row r="1685" ht="14.25" hidden="1"/>
    <row r="1686" ht="14.25" hidden="1"/>
    <row r="1687" ht="14.25" hidden="1"/>
    <row r="1688" ht="14.25" hidden="1"/>
    <row r="1689" ht="14.25" hidden="1"/>
    <row r="1690" ht="14.25" hidden="1"/>
    <row r="1691" ht="14.25" hidden="1"/>
    <row r="1692" ht="14.25" hidden="1"/>
    <row r="1693" ht="14.25" hidden="1"/>
    <row r="1694" ht="14.25" hidden="1"/>
    <row r="1695" ht="14.25" hidden="1"/>
    <row r="1696" ht="14.25" hidden="1"/>
    <row r="1697" ht="14.25" hidden="1"/>
    <row r="1698" ht="14.25" hidden="1"/>
    <row r="1699" ht="14.25" hidden="1"/>
    <row r="1700" ht="14.25" hidden="1"/>
    <row r="1701" ht="14.25" hidden="1"/>
    <row r="1702" ht="14.25" hidden="1"/>
    <row r="1703" ht="14.25" hidden="1"/>
    <row r="1704" ht="14.25" hidden="1"/>
    <row r="1705" ht="14.25" hidden="1"/>
    <row r="1706" ht="14.25" hidden="1"/>
    <row r="1707" ht="14.25" hidden="1"/>
    <row r="1708" ht="14.25" hidden="1"/>
    <row r="1709" ht="14.25" hidden="1"/>
    <row r="1710" ht="14.25" hidden="1"/>
    <row r="1711" ht="14.25" hidden="1"/>
    <row r="1712" ht="14.25" hidden="1"/>
    <row r="1713" ht="14.25" hidden="1"/>
    <row r="1714" ht="14.25" hidden="1"/>
    <row r="1715" ht="14.25" hidden="1"/>
    <row r="1716" ht="14.25" hidden="1"/>
    <row r="1717" ht="14.25" hidden="1"/>
    <row r="1718" ht="14.25" hidden="1"/>
    <row r="1719" ht="14.25" hidden="1"/>
    <row r="1720" ht="14.25" hidden="1"/>
    <row r="1721" ht="14.25" hidden="1"/>
    <row r="1722" ht="14.25" hidden="1"/>
    <row r="1723" ht="14.25" hidden="1"/>
    <row r="1724" ht="14.25" hidden="1"/>
    <row r="1725" ht="14.25" hidden="1"/>
    <row r="1726" ht="14.25" hidden="1"/>
    <row r="1727" ht="14.25" hidden="1"/>
    <row r="1728" ht="14.25" hidden="1"/>
    <row r="1729" ht="14.25" hidden="1"/>
    <row r="1730" ht="14.25" hidden="1"/>
    <row r="1731" ht="14.25" hidden="1"/>
    <row r="1732" ht="14.25" hidden="1"/>
    <row r="1733" ht="14.25" hidden="1"/>
    <row r="1734" ht="14.25" hidden="1"/>
    <row r="1735" ht="14.25" hidden="1"/>
    <row r="1736" ht="14.25" hidden="1"/>
    <row r="1737" ht="14.25" hidden="1"/>
    <row r="1738" ht="14.25" hidden="1"/>
    <row r="1739" ht="14.25" hidden="1"/>
    <row r="1740" ht="14.25" hidden="1"/>
    <row r="1741" ht="14.25" hidden="1"/>
    <row r="1742" ht="14.25" hidden="1"/>
    <row r="1743" ht="14.25" hidden="1"/>
    <row r="1744" ht="14.25" hidden="1"/>
    <row r="1745" ht="14.25" hidden="1"/>
    <row r="1746" ht="14.25" hidden="1"/>
    <row r="1747" ht="14.25" hidden="1"/>
    <row r="1748" ht="14.25" hidden="1"/>
    <row r="1749" ht="14.25" hidden="1"/>
    <row r="1750" ht="14.25" hidden="1"/>
    <row r="1751" ht="14.25" hidden="1"/>
    <row r="1752" ht="14.25" hidden="1"/>
    <row r="1753" ht="14.25" hidden="1"/>
    <row r="1754" ht="14.25" hidden="1"/>
    <row r="1755" ht="14.25" hidden="1"/>
    <row r="1756" ht="14.25" hidden="1"/>
    <row r="1757" ht="14.25" hidden="1"/>
    <row r="1758" ht="14.25" hidden="1"/>
    <row r="1759" ht="14.25" hidden="1"/>
    <row r="1760" ht="14.25" hidden="1"/>
    <row r="1761" ht="14.25" hidden="1"/>
    <row r="1762" ht="14.25" hidden="1"/>
    <row r="1763" ht="14.25" hidden="1"/>
    <row r="1764" ht="14.25" hidden="1"/>
    <row r="1765" ht="14.25" hidden="1"/>
    <row r="1766" ht="14.25" hidden="1"/>
    <row r="1767" ht="14.25" hidden="1"/>
    <row r="1768" ht="14.25" hidden="1"/>
    <row r="1769" ht="14.25" hidden="1"/>
    <row r="1770" ht="14.25" hidden="1"/>
    <row r="1771" ht="14.25" hidden="1"/>
    <row r="1772" ht="14.25" hidden="1"/>
    <row r="1773" ht="14.25" hidden="1"/>
    <row r="1774" ht="14.25" hidden="1"/>
    <row r="1775" ht="14.25" hidden="1"/>
    <row r="1776" ht="14.25" hidden="1"/>
    <row r="1777" ht="14.25" hidden="1"/>
    <row r="1778" ht="14.25" hidden="1"/>
    <row r="1779" ht="14.25" hidden="1"/>
    <row r="1780" ht="14.25" hidden="1"/>
    <row r="1781" ht="14.25" hidden="1"/>
    <row r="1782" ht="14.25" hidden="1"/>
    <row r="1783" ht="14.25" hidden="1"/>
    <row r="1784" ht="14.25" hidden="1"/>
    <row r="1785" ht="14.25" hidden="1"/>
    <row r="1786" ht="14.25" hidden="1"/>
    <row r="1787" ht="14.25" hidden="1"/>
    <row r="1788" ht="14.25" hidden="1"/>
    <row r="1789" ht="14.25" hidden="1"/>
    <row r="1790" ht="14.25" hidden="1"/>
    <row r="1791" ht="14.25" hidden="1"/>
    <row r="1792" ht="14.25" hidden="1"/>
    <row r="1793" ht="14.25" hidden="1"/>
    <row r="1794" ht="14.25" hidden="1"/>
    <row r="1795" ht="14.25" hidden="1"/>
    <row r="1796" ht="14.25" hidden="1"/>
    <row r="1797" ht="14.25" hidden="1"/>
    <row r="1798" ht="14.25" hidden="1"/>
    <row r="1799" ht="14.25" hidden="1"/>
    <row r="1800" ht="14.25" hidden="1"/>
    <row r="1801" ht="14.25" hidden="1"/>
    <row r="1802" ht="14.25" hidden="1"/>
    <row r="1803" ht="14.25" hidden="1"/>
    <row r="1804" ht="14.25" hidden="1"/>
    <row r="1805" ht="14.25" hidden="1"/>
    <row r="1806" ht="14.25" hidden="1"/>
    <row r="1807" ht="14.25" hidden="1"/>
    <row r="1808" ht="14.25" hidden="1"/>
    <row r="1809" ht="14.25" hidden="1"/>
    <row r="1810" ht="14.25" hidden="1"/>
    <row r="1811" ht="14.25" hidden="1"/>
    <row r="1812" ht="14.25" hidden="1"/>
    <row r="1813" ht="14.25" hidden="1"/>
    <row r="1814" ht="14.25" hidden="1"/>
    <row r="1815" ht="14.25" hidden="1"/>
    <row r="1816" ht="14.25" hidden="1"/>
    <row r="1817" ht="14.25" hidden="1"/>
    <row r="1818" ht="14.25" hidden="1"/>
    <row r="1819" ht="14.25" hidden="1"/>
    <row r="1820" ht="14.25" hidden="1"/>
    <row r="1821" ht="14.25" hidden="1"/>
    <row r="1822" ht="14.25" hidden="1"/>
    <row r="1823" ht="14.25" hidden="1"/>
    <row r="1824" ht="14.25" hidden="1"/>
    <row r="1825" ht="14.25" hidden="1"/>
    <row r="1826" ht="14.25" hidden="1"/>
    <row r="1827" ht="14.25" hidden="1"/>
    <row r="1828" ht="14.25" hidden="1"/>
    <row r="1829" ht="14.25" hidden="1"/>
    <row r="1830" ht="14.25" hidden="1"/>
    <row r="1831" ht="14.25" hidden="1"/>
    <row r="1832" ht="14.25" hidden="1"/>
    <row r="1833" ht="14.25" hidden="1"/>
    <row r="1834" ht="14.25" hidden="1"/>
    <row r="1835" ht="14.25" hidden="1"/>
    <row r="1836" ht="14.25" hidden="1"/>
    <row r="1837" ht="14.25" hidden="1"/>
    <row r="1838" ht="14.25" hidden="1"/>
    <row r="1839" ht="14.25" hidden="1"/>
    <row r="1840" ht="14.25" hidden="1"/>
    <row r="1841" ht="14.25" hidden="1"/>
    <row r="1842" ht="14.25" hidden="1"/>
    <row r="1843" ht="14.25" hidden="1"/>
    <row r="1844" ht="14.25" hidden="1"/>
    <row r="1845" ht="14.25" hidden="1"/>
    <row r="1846" ht="14.25" hidden="1"/>
    <row r="1847" ht="14.25" hidden="1"/>
    <row r="1848" ht="14.25" hidden="1"/>
    <row r="1849" ht="14.25" hidden="1"/>
    <row r="1850" ht="14.25" hidden="1"/>
    <row r="1851" ht="14.25" hidden="1"/>
    <row r="1852" ht="14.25" hidden="1"/>
    <row r="1853" ht="14.25" hidden="1"/>
    <row r="1854" ht="14.25" hidden="1"/>
    <row r="1855" ht="14.25" hidden="1"/>
    <row r="1856" ht="14.25" hidden="1"/>
    <row r="1857" ht="14.25" hidden="1"/>
    <row r="1858" ht="14.25" hidden="1"/>
    <row r="1859" ht="14.25" hidden="1"/>
    <row r="1860" ht="14.25" hidden="1"/>
    <row r="1861" ht="14.25" hidden="1"/>
    <row r="1862" ht="14.25" hidden="1"/>
    <row r="1863" ht="14.25" hidden="1"/>
    <row r="1864" ht="14.25" hidden="1"/>
    <row r="1865" ht="14.25" hidden="1"/>
    <row r="1866" ht="14.25" hidden="1"/>
    <row r="1867" ht="14.25" hidden="1"/>
    <row r="1868" ht="14.25" hidden="1"/>
    <row r="1869" ht="14.25" hidden="1"/>
    <row r="1870" ht="14.25" hidden="1"/>
    <row r="1871" ht="14.25" hidden="1"/>
    <row r="1872" ht="14.25" hidden="1"/>
    <row r="1873" ht="14.25" hidden="1"/>
    <row r="1874" ht="14.25" hidden="1"/>
    <row r="1875" ht="14.25" hidden="1"/>
    <row r="1876" ht="14.25" hidden="1"/>
    <row r="1877" ht="14.25" hidden="1"/>
    <row r="1878" ht="14.25" hidden="1"/>
    <row r="1879" ht="14.25" hidden="1"/>
    <row r="1880" ht="14.25" hidden="1"/>
    <row r="1881" ht="14.25" hidden="1"/>
    <row r="1882" ht="14.25" hidden="1"/>
    <row r="1883" ht="14.25" hidden="1"/>
    <row r="1884" ht="14.25" hidden="1"/>
    <row r="1885" ht="14.25" hidden="1"/>
    <row r="1886" ht="14.25" hidden="1"/>
    <row r="1887" ht="14.25" hidden="1"/>
    <row r="1888" ht="14.25" hidden="1"/>
    <row r="1889" ht="14.25" hidden="1"/>
    <row r="1890" ht="14.25" hidden="1"/>
    <row r="1891" ht="14.25" hidden="1"/>
    <row r="1892" ht="14.25" hidden="1"/>
    <row r="1893" ht="14.25" hidden="1"/>
    <row r="1894" ht="14.25" hidden="1"/>
    <row r="1895" ht="14.25" hidden="1"/>
    <row r="1896" ht="14.25" hidden="1"/>
    <row r="1897" ht="14.25" hidden="1"/>
    <row r="1898" ht="14.25" hidden="1"/>
    <row r="1899" ht="14.25" hidden="1"/>
    <row r="1900" ht="14.25" hidden="1"/>
    <row r="1901" ht="14.25" hidden="1"/>
    <row r="1902" ht="14.25" hidden="1"/>
    <row r="1903" ht="14.25" hidden="1"/>
    <row r="1904" ht="14.25" hidden="1"/>
    <row r="1905" ht="14.25" hidden="1"/>
    <row r="1906" ht="14.25" hidden="1"/>
    <row r="1907" ht="14.25" hidden="1"/>
    <row r="1908" ht="14.25" hidden="1"/>
    <row r="1909" ht="14.25" hidden="1"/>
    <row r="1910" ht="14.25" hidden="1"/>
    <row r="1911" ht="14.25" hidden="1"/>
    <row r="1912" ht="14.25" hidden="1"/>
    <row r="1913" ht="14.25" hidden="1"/>
    <row r="1914" ht="14.25" hidden="1"/>
    <row r="1915" ht="14.25" hidden="1"/>
    <row r="1916" ht="14.25" hidden="1"/>
    <row r="1917" ht="14.25" hidden="1"/>
    <row r="1918" ht="14.25" hidden="1"/>
    <row r="1919" ht="14.25" hidden="1"/>
    <row r="1920" ht="14.25" hidden="1"/>
    <row r="1921" ht="14.25" hidden="1"/>
    <row r="1922" ht="14.25" hidden="1"/>
    <row r="1923" ht="14.25" hidden="1"/>
    <row r="1924" ht="14.25" hidden="1"/>
    <row r="1925" ht="14.25" hidden="1"/>
    <row r="1926" ht="14.25" hidden="1"/>
    <row r="1927" ht="14.25" hidden="1"/>
    <row r="1928" ht="14.25" hidden="1"/>
    <row r="1929" ht="14.25" hidden="1"/>
    <row r="1930" ht="14.25" hidden="1"/>
    <row r="1931" ht="14.25" hidden="1"/>
    <row r="1932" ht="14.25" hidden="1"/>
    <row r="1933" ht="14.25" hidden="1"/>
    <row r="1934" ht="14.25" hidden="1"/>
    <row r="1935" ht="14.25" hidden="1"/>
    <row r="1936" ht="14.25" hidden="1"/>
    <row r="1937" ht="14.25" hidden="1"/>
    <row r="1938" ht="14.25" hidden="1"/>
    <row r="1939" ht="14.25" hidden="1"/>
    <row r="1940" ht="14.25" hidden="1"/>
    <row r="1941" ht="14.25" hidden="1"/>
    <row r="1942" ht="14.25" hidden="1"/>
    <row r="1943" ht="14.25" hidden="1"/>
    <row r="1944" ht="14.25" hidden="1"/>
    <row r="1945" ht="14.25" hidden="1"/>
    <row r="1946" ht="14.25" hidden="1"/>
    <row r="1947" ht="14.25" hidden="1"/>
    <row r="1948" ht="14.25" hidden="1"/>
    <row r="1949" ht="14.25" hidden="1"/>
    <row r="1950" ht="14.25" hidden="1"/>
    <row r="1951" ht="14.25" hidden="1"/>
    <row r="1952" ht="14.25" hidden="1"/>
    <row r="1953" ht="14.25" hidden="1"/>
    <row r="1954" ht="14.25" hidden="1"/>
    <row r="1955" ht="14.25" hidden="1"/>
    <row r="1956" ht="14.25" hidden="1"/>
    <row r="1957" ht="14.25" hidden="1"/>
    <row r="1958" ht="14.25" hidden="1"/>
    <row r="1959" ht="14.25" hidden="1"/>
    <row r="1960" ht="14.25" hidden="1"/>
    <row r="1961" ht="14.25" hidden="1"/>
    <row r="1962" ht="14.25" hidden="1"/>
    <row r="1963" ht="14.25" hidden="1"/>
    <row r="1964" ht="14.25" hidden="1"/>
    <row r="1965" ht="14.25" hidden="1"/>
    <row r="1966" ht="14.25" hidden="1"/>
    <row r="1967" ht="14.25" hidden="1"/>
    <row r="1968" ht="14.25" hidden="1"/>
    <row r="1969" ht="14.25" hidden="1"/>
    <row r="1970" ht="14.25" hidden="1"/>
    <row r="1971" ht="14.25" hidden="1"/>
    <row r="1972" ht="14.25" hidden="1"/>
    <row r="1973" ht="14.25" hidden="1"/>
    <row r="1974" ht="14.25" hidden="1"/>
    <row r="1975" ht="14.25" hidden="1"/>
    <row r="1976" ht="14.25" hidden="1"/>
    <row r="1977" ht="14.25" hidden="1"/>
    <row r="1978" ht="14.25" hidden="1"/>
    <row r="1979" ht="14.25" hidden="1"/>
    <row r="1980" ht="14.25" hidden="1"/>
    <row r="1981" ht="14.25" hidden="1"/>
    <row r="1982" ht="14.25" hidden="1"/>
    <row r="1983" ht="14.25" hidden="1"/>
    <row r="1984" ht="14.25" hidden="1"/>
    <row r="1985" ht="14.25" hidden="1"/>
    <row r="1986" ht="14.25" hidden="1"/>
    <row r="1987" ht="14.25" hidden="1"/>
    <row r="1988" ht="14.25" hidden="1"/>
    <row r="1989" ht="14.25" hidden="1"/>
    <row r="1990" ht="14.25" hidden="1"/>
    <row r="1991" ht="14.25" hidden="1"/>
    <row r="1992" ht="14.25" hidden="1"/>
    <row r="1993" ht="14.25" hidden="1"/>
    <row r="1994" ht="14.25" hidden="1"/>
    <row r="1995" ht="14.25" hidden="1"/>
    <row r="1996" ht="14.25" hidden="1"/>
    <row r="1997" ht="14.25" hidden="1"/>
    <row r="1998" ht="14.25" hidden="1"/>
    <row r="1999" ht="14.25" hidden="1"/>
    <row r="2000" ht="14.25" hidden="1"/>
    <row r="2001" spans="212:212" ht="14.25" hidden="1"/>
    <row r="2002" spans="212:212" ht="14.25" hidden="1"/>
    <row r="2003" spans="212:212" ht="14.25" hidden="1"/>
    <row r="2004" spans="212:212" ht="14.25" hidden="1"/>
    <row r="2005" spans="212:212" ht="14.25" hidden="1"/>
    <row r="2006" spans="212:212" ht="14.25" hidden="1"/>
    <row r="2007" spans="212:212" ht="14.25" hidden="1"/>
    <row r="2008" spans="212:212" ht="14.25" hidden="1"/>
    <row r="2009" spans="212:212" ht="14.25" hidden="1"/>
    <row r="2010" spans="212:212" ht="28.5" hidden="1">
      <c r="HD2010" s="1" t="s">
        <v>55</v>
      </c>
    </row>
    <row r="2011" spans="212:212" ht="14.25"/>
    <row r="2012" spans="212:212" ht="14.25"/>
    <row r="2013" spans="212:212" ht="14.25" customHeight="1"/>
    <row r="2014" spans="212:212" ht="14.25" hidden="1" customHeight="1"/>
    <row r="2015" spans="212:212" ht="14.25" hidden="1" customHeight="1"/>
    <row r="2016" spans="212:212" ht="14.25" hidden="1" customHeight="1"/>
    <row r="2017" ht="14.25" hidden="1" customHeight="1"/>
    <row r="2018" ht="14.25" hidden="1" customHeight="1"/>
    <row r="2019" ht="14.25" hidden="1" customHeight="1"/>
    <row r="2020" ht="14.25" hidden="1" customHeight="1"/>
    <row r="2021" ht="14.25" hidden="1" customHeight="1"/>
    <row r="2022" ht="14.25" hidden="1" customHeight="1"/>
    <row r="2023" ht="14.25" hidden="1" customHeight="1"/>
    <row r="2024" ht="14.25" hidden="1" customHeight="1"/>
    <row r="2025" ht="14.25" hidden="1" customHeight="1"/>
    <row r="2026" ht="14.25" hidden="1" customHeight="1"/>
    <row r="2027" ht="14.25" hidden="1" customHeight="1"/>
    <row r="2028" ht="14.25" hidden="1" customHeight="1"/>
    <row r="2029" ht="14.25" hidden="1" customHeight="1"/>
    <row r="2030" ht="14.25" hidden="1" customHeight="1"/>
  </sheetData>
  <mergeCells count="9">
    <mergeCell ref="K1:N1"/>
    <mergeCell ref="J2:K2"/>
    <mergeCell ref="L2:R2"/>
    <mergeCell ref="W2:AA2"/>
    <mergeCell ref="S5:T5"/>
    <mergeCell ref="J3:K3"/>
    <mergeCell ref="L3:Q3"/>
    <mergeCell ref="L4:Q4"/>
    <mergeCell ref="L5:Q5"/>
  </mergeCells>
  <phoneticPr fontId="15" type="noConversion"/>
  <conditionalFormatting sqref="W6:AA6">
    <cfRule type="cellIs" dxfId="0" priority="1" stopIfTrue="1" operator="equal">
      <formula>"Неисправан конто прихода!"</formula>
    </cfRule>
  </conditionalFormatting>
  <dataValidations count="1">
    <dataValidation type="whole" operator="greaterThan" allowBlank="1" showErrorMessage="1" errorTitle="Pogresan unos" error="Uneseni iznos mora biti celi broj veci od 0!" sqref="L9:Z12 L30:Z30 L32:Z34 L36:Z36 L38:Z38 L40:Z40 L42:Z42 L26:Z26 L28:Z28 L24:Z24 L14:Z22 L44:Z45 L47:Z47">
      <formula1>0</formula1>
    </dataValidation>
  </dataValidations>
  <pageMargins left="0.75" right="0.75" top="1" bottom="1" header="0.5" footer="0.5"/>
  <pageSetup paperSize="9" scale="4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5:E184"/>
  <sheetViews>
    <sheetView workbookViewId="0">
      <selection activeCell="D7" sqref="D7"/>
    </sheetView>
  </sheetViews>
  <sheetFormatPr defaultRowHeight="12.75"/>
  <cols>
    <col min="2" max="2" width="5.5703125" bestFit="1" customWidth="1"/>
    <col min="3" max="3" width="51" customWidth="1"/>
    <col min="4" max="4" width="10.5703125" customWidth="1"/>
  </cols>
  <sheetData>
    <row r="5" spans="1:5">
      <c r="A5">
        <f>+[3]Sheet1!A6</f>
        <v>20100</v>
      </c>
      <c r="B5">
        <f>+[3]Sheet1!B6</f>
        <v>1</v>
      </c>
      <c r="C5" t="str">
        <f>+[3]Sheet1!C6</f>
        <v>НАРОДНА СКУПШТИНА</v>
      </c>
      <c r="D5">
        <f>+A5</f>
        <v>20100</v>
      </c>
      <c r="E5">
        <f>+IF($B5&lt;100,$B5,100)</f>
        <v>1</v>
      </c>
    </row>
    <row r="6" spans="1:5">
      <c r="A6">
        <f>+[3]Sheet1!A7</f>
        <v>10100</v>
      </c>
      <c r="B6">
        <f>+[3]Sheet1!B7</f>
        <v>2</v>
      </c>
      <c r="C6" t="str">
        <f>+[3]Sheet1!C7</f>
        <v>ПРЕДСЕДНИК РЕПУБЛИКЕ</v>
      </c>
      <c r="D6">
        <f t="shared" ref="D6:D69" si="0">+A6</f>
        <v>10100</v>
      </c>
      <c r="E6">
        <f t="shared" ref="E6:E69" si="1">+IF($B6&lt;100,$B6,100)</f>
        <v>2</v>
      </c>
    </row>
    <row r="7" spans="1:5">
      <c r="A7">
        <f>+[3]Sheet1!A8</f>
        <v>0</v>
      </c>
      <c r="B7">
        <f>+[3]Sheet1!B8</f>
        <v>3</v>
      </c>
      <c r="C7" t="str">
        <f>+[3]Sheet1!C8</f>
        <v>ВЛАДА</v>
      </c>
      <c r="E7">
        <f t="shared" si="1"/>
        <v>3</v>
      </c>
    </row>
    <row r="8" spans="1:5">
      <c r="A8">
        <f>+[3]Sheet1!A9</f>
        <v>30100</v>
      </c>
      <c r="B8">
        <f>+[3]Sheet1!B9</f>
        <v>4</v>
      </c>
      <c r="C8" t="str">
        <f>+[3]Sheet1!C9</f>
        <v>УСТАВНИ СУД</v>
      </c>
      <c r="D8">
        <f t="shared" si="0"/>
        <v>30100</v>
      </c>
      <c r="E8">
        <f t="shared" si="1"/>
        <v>4</v>
      </c>
    </row>
    <row r="9" spans="1:5">
      <c r="A9">
        <f>+[3]Sheet1!A10</f>
        <v>30200</v>
      </c>
      <c r="B9">
        <f>+[3]Sheet1!B10</f>
        <v>5</v>
      </c>
      <c r="C9" t="str">
        <f>+[3]Sheet1!C10</f>
        <v>ПРАВОСУДНИ ОРГАНИ</v>
      </c>
      <c r="D9">
        <f t="shared" si="0"/>
        <v>30200</v>
      </c>
      <c r="E9">
        <f t="shared" si="1"/>
        <v>5</v>
      </c>
    </row>
    <row r="10" spans="1:5">
      <c r="A10">
        <f>+[3]Sheet1!A11</f>
        <v>42700</v>
      </c>
      <c r="B10">
        <f>+[3]Sheet1!B11</f>
        <v>6</v>
      </c>
      <c r="C10" t="str">
        <f>+[3]Sheet1!C11</f>
        <v>ЗАШТИТНИК ГРАЂАНА</v>
      </c>
      <c r="D10">
        <f t="shared" si="0"/>
        <v>42700</v>
      </c>
      <c r="E10">
        <f t="shared" si="1"/>
        <v>6</v>
      </c>
    </row>
    <row r="11" spans="1:5">
      <c r="A11">
        <f>+[3]Sheet1!A12</f>
        <v>20102</v>
      </c>
      <c r="B11">
        <f>+[3]Sheet1!B12</f>
        <v>7</v>
      </c>
      <c r="C11" t="str">
        <f>+[3]Sheet1!C12</f>
        <v>ДРЖАВНА РЕВИЗОРСКА ИНСТИТУЦИЈА</v>
      </c>
      <c r="D11">
        <f t="shared" si="0"/>
        <v>20102</v>
      </c>
      <c r="E11">
        <f t="shared" si="1"/>
        <v>7</v>
      </c>
    </row>
    <row r="12" spans="1:5">
      <c r="A12">
        <f>+[3]Sheet1!A13</f>
        <v>61030</v>
      </c>
      <c r="B12">
        <f>+[3]Sheet1!B13</f>
        <v>8</v>
      </c>
      <c r="C12" t="str">
        <f>+[3]Sheet1!C13</f>
        <v>МИНИСТАРСТВО СПОЉНИХ ПОСЛОВА</v>
      </c>
      <c r="D12">
        <f t="shared" si="0"/>
        <v>61030</v>
      </c>
      <c r="E12">
        <f t="shared" si="1"/>
        <v>8</v>
      </c>
    </row>
    <row r="13" spans="1:5">
      <c r="A13">
        <f>+[3]Sheet1!A14</f>
        <v>61040</v>
      </c>
      <c r="B13">
        <f>+[3]Sheet1!B14</f>
        <v>9</v>
      </c>
      <c r="C13" t="str">
        <f>+[3]Sheet1!C14</f>
        <v>МИНИСТАРСТВО ОДБРАНЕ</v>
      </c>
      <c r="D13">
        <f t="shared" si="0"/>
        <v>61040</v>
      </c>
      <c r="E13">
        <f t="shared" si="1"/>
        <v>9</v>
      </c>
    </row>
    <row r="14" spans="1:5">
      <c r="A14">
        <f>+[3]Sheet1!A15</f>
        <v>10600</v>
      </c>
      <c r="B14">
        <f>+[3]Sheet1!B15</f>
        <v>10</v>
      </c>
      <c r="C14" t="str">
        <f>+[3]Sheet1!C15</f>
        <v>МИНИСТАРСТВО УНУТРАШЊИХ ПОСЛОВА</v>
      </c>
      <c r="D14">
        <f t="shared" si="0"/>
        <v>10600</v>
      </c>
      <c r="E14">
        <f t="shared" si="1"/>
        <v>10</v>
      </c>
    </row>
    <row r="15" spans="1:5">
      <c r="A15">
        <f>+[3]Sheet1!A16</f>
        <v>41300</v>
      </c>
      <c r="B15">
        <f>+[3]Sheet1!B16</f>
        <v>11</v>
      </c>
      <c r="C15" t="str">
        <f>+[3]Sheet1!C16</f>
        <v>БЕЗБЕДНОСНО ИНФОРМАТИВНА АГЕНЦИЈА</v>
      </c>
      <c r="D15">
        <f t="shared" si="0"/>
        <v>41300</v>
      </c>
      <c r="E15">
        <f t="shared" si="1"/>
        <v>11</v>
      </c>
    </row>
    <row r="16" spans="1:5">
      <c r="A16">
        <f>+[3]Sheet1!A17</f>
        <v>10500</v>
      </c>
      <c r="B16">
        <f>+[3]Sheet1!B17</f>
        <v>12</v>
      </c>
      <c r="C16" t="str">
        <f>+[3]Sheet1!C17</f>
        <v>МИНИСТАРСТВО ФИНАНСИЈА</v>
      </c>
      <c r="D16">
        <f t="shared" si="0"/>
        <v>10500</v>
      </c>
      <c r="E16">
        <f t="shared" si="1"/>
        <v>12</v>
      </c>
    </row>
    <row r="17" spans="1:5">
      <c r="A17">
        <f>+[3]Sheet1!A18</f>
        <v>10300</v>
      </c>
      <c r="B17">
        <f>+[3]Sheet1!B18</f>
        <v>13</v>
      </c>
      <c r="C17" t="str">
        <f>+[3]Sheet1!C18</f>
        <v>МИНИСТАРСТВО ПРАВДЕ</v>
      </c>
      <c r="D17">
        <f t="shared" si="0"/>
        <v>10300</v>
      </c>
      <c r="E17">
        <f t="shared" si="1"/>
        <v>13</v>
      </c>
    </row>
    <row r="18" spans="1:5">
      <c r="A18">
        <f>+[3]Sheet1!A19</f>
        <v>10700</v>
      </c>
      <c r="B18">
        <f>+[3]Sheet1!B19</f>
        <v>14</v>
      </c>
      <c r="C18" t="str">
        <f>+[3]Sheet1!C19</f>
        <v>МИНИСТАРСТВО ПОЉОПРИВРЕДЕ, ШУМАРСТВА И ВОДОПРИВРЕДЕ</v>
      </c>
      <c r="D18">
        <f t="shared" si="0"/>
        <v>10700</v>
      </c>
      <c r="E18">
        <f t="shared" si="1"/>
        <v>14</v>
      </c>
    </row>
    <row r="19" spans="1:5">
      <c r="A19">
        <f>+[3]Sheet1!A20</f>
        <v>13000</v>
      </c>
      <c r="B19">
        <f>+[3]Sheet1!B20</f>
        <v>15</v>
      </c>
      <c r="C19" t="str">
        <f>+[3]Sheet1!C20</f>
        <v>MИНИСТАРСТВО ЕКОНОМИЈЕ И РЕГИОНАЛНОГ РАЗВОЈА</v>
      </c>
      <c r="D19">
        <f t="shared" si="0"/>
        <v>13000</v>
      </c>
      <c r="E19">
        <f t="shared" si="1"/>
        <v>15</v>
      </c>
    </row>
    <row r="20" spans="1:5">
      <c r="A20">
        <f>+[3]Sheet1!A21</f>
        <v>10900</v>
      </c>
      <c r="B20">
        <f>+[3]Sheet1!B21</f>
        <v>16</v>
      </c>
      <c r="C20" t="str">
        <f>+[3]Sheet1!C21</f>
        <v>МИНИСТАРСТВО РУДАРСТВА И ЕНЕРГЕТИКЕ</v>
      </c>
      <c r="D20">
        <f t="shared" si="0"/>
        <v>10900</v>
      </c>
      <c r="E20">
        <f t="shared" si="1"/>
        <v>16</v>
      </c>
    </row>
    <row r="21" spans="1:5">
      <c r="A21">
        <f>+[3]Sheet1!A22</f>
        <v>13100</v>
      </c>
      <c r="B21">
        <f>+[3]Sheet1!B22</f>
        <v>17</v>
      </c>
      <c r="C21" t="str">
        <f>+[3]Sheet1!C22</f>
        <v>MИНИСТАРСТВО ЗА ИНФРАСТРУКТУРУ</v>
      </c>
      <c r="D21">
        <f t="shared" si="0"/>
        <v>13100</v>
      </c>
      <c r="E21">
        <f t="shared" si="1"/>
        <v>17</v>
      </c>
    </row>
    <row r="22" spans="1:5">
      <c r="A22">
        <f>+[3]Sheet1!A23</f>
        <v>13200</v>
      </c>
      <c r="B22">
        <f>+[3]Sheet1!B23</f>
        <v>18</v>
      </c>
      <c r="C22" t="str">
        <f>+[3]Sheet1!C23</f>
        <v>МИНИСТАРСТВО ЗА ТЕЛЕКОМУНИКАЦИЈЕ И ИНФОРМАЦИОНО ДРУШТВО</v>
      </c>
      <c r="D22">
        <f t="shared" si="0"/>
        <v>13200</v>
      </c>
      <c r="E22">
        <f t="shared" si="1"/>
        <v>18</v>
      </c>
    </row>
    <row r="23" spans="1:5">
      <c r="A23">
        <f>+[3]Sheet1!A24</f>
        <v>13400</v>
      </c>
      <c r="B23">
        <f>+[3]Sheet1!B24</f>
        <v>19</v>
      </c>
      <c r="C23" t="str">
        <f>+[3]Sheet1!C24</f>
        <v>МИНИСТАРСТВО РАДА И СОЦИЈАЛНЕ ПОЛИТИКЕ</v>
      </c>
      <c r="D23">
        <f t="shared" si="0"/>
        <v>13400</v>
      </c>
      <c r="E23">
        <f t="shared" si="1"/>
        <v>19</v>
      </c>
    </row>
    <row r="24" spans="1:5">
      <c r="A24">
        <f>+[3]Sheet1!A25</f>
        <v>13500</v>
      </c>
      <c r="B24">
        <f>+[3]Sheet1!B25</f>
        <v>20</v>
      </c>
      <c r="C24" t="str">
        <f>+[3]Sheet1!C25</f>
        <v>МИНИСТАРСТВО ЗА НАУКУ И ТЕХНОЛОШКИ РАЗВОЈ</v>
      </c>
      <c r="D24">
        <f t="shared" si="0"/>
        <v>13500</v>
      </c>
      <c r="E24">
        <f t="shared" si="1"/>
        <v>20</v>
      </c>
    </row>
    <row r="25" spans="1:5" ht="14.25" customHeight="1">
      <c r="A25">
        <f>+[3]Sheet1!A26</f>
        <v>14000</v>
      </c>
      <c r="B25">
        <f>+[3]Sheet1!B26</f>
        <v>21</v>
      </c>
      <c r="C25" t="str">
        <f>+[3]Sheet1!C26</f>
        <v>МИНИСТАРСТВО ЖИВОТНЕ СРЕДИНЕ И ПРОСТОРНОГ ПЛАНИРАЊА</v>
      </c>
      <c r="D25">
        <f t="shared" si="0"/>
        <v>14000</v>
      </c>
      <c r="E25">
        <f t="shared" si="1"/>
        <v>21</v>
      </c>
    </row>
    <row r="26" spans="1:5">
      <c r="A26">
        <f>+[3]Sheet1!A27</f>
        <v>13800</v>
      </c>
      <c r="B26">
        <f>+[3]Sheet1!B27</f>
        <v>22</v>
      </c>
      <c r="C26" t="str">
        <f>+[3]Sheet1!C27</f>
        <v>МИНИСТАРСТВО ОМЛАДИНЕ И СПОРТА</v>
      </c>
      <c r="D26">
        <f t="shared" si="0"/>
        <v>13800</v>
      </c>
      <c r="E26">
        <f t="shared" si="1"/>
        <v>22</v>
      </c>
    </row>
    <row r="27" spans="1:5">
      <c r="A27">
        <f>+[3]Sheet1!A28</f>
        <v>11800</v>
      </c>
      <c r="B27">
        <f>+[3]Sheet1!B28</f>
        <v>23</v>
      </c>
      <c r="C27" t="str">
        <f>+[3]Sheet1!C28</f>
        <v>МИНИСТАРСТВО КУЛТУРЕ</v>
      </c>
      <c r="D27">
        <f t="shared" si="0"/>
        <v>11800</v>
      </c>
      <c r="E27">
        <f t="shared" si="1"/>
        <v>23</v>
      </c>
    </row>
    <row r="28" spans="1:5">
      <c r="A28">
        <f>+[3]Sheet1!A29</f>
        <v>12300</v>
      </c>
      <c r="B28">
        <f>+[3]Sheet1!B29</f>
        <v>24</v>
      </c>
      <c r="C28" t="str">
        <f>+[3]Sheet1!C29</f>
        <v>МИНИСТАРСТВО ЗА ДИЈАСПОРУ</v>
      </c>
      <c r="D28">
        <f t="shared" si="0"/>
        <v>12300</v>
      </c>
      <c r="E28">
        <f t="shared" si="1"/>
        <v>24</v>
      </c>
    </row>
    <row r="29" spans="1:5">
      <c r="A29">
        <f>+[3]Sheet1!A30</f>
        <v>13900</v>
      </c>
      <c r="B29">
        <f>+[3]Sheet1!B30</f>
        <v>25</v>
      </c>
      <c r="C29" t="str">
        <f>+[3]Sheet1!C30</f>
        <v>МИНИСТАРСТВО ЗА КОСОВО И МЕТОХИЈУ</v>
      </c>
      <c r="D29">
        <f t="shared" si="0"/>
        <v>13900</v>
      </c>
      <c r="E29">
        <f t="shared" si="1"/>
        <v>25</v>
      </c>
    </row>
    <row r="30" spans="1:5">
      <c r="A30">
        <f>+[3]Sheet1!A31</f>
        <v>14200</v>
      </c>
      <c r="B30">
        <f>+[3]Sheet1!B31</f>
        <v>26</v>
      </c>
      <c r="C30" t="str">
        <f>+[3]Sheet1!C31</f>
        <v>МИНИСТАРСТВО ЗА ЉУДСКА И МАЊИНСКА ПРАВА</v>
      </c>
      <c r="D30">
        <f t="shared" si="0"/>
        <v>14200</v>
      </c>
      <c r="E30">
        <f t="shared" si="1"/>
        <v>26</v>
      </c>
    </row>
    <row r="31" spans="1:5">
      <c r="A31">
        <f>+[3]Sheet1!A32</f>
        <v>14100</v>
      </c>
      <c r="B31">
        <f>+[3]Sheet1!B32</f>
        <v>27</v>
      </c>
      <c r="C31" t="str">
        <f>+[3]Sheet1!C32</f>
        <v>МИНИСТАРСТВО ЗА НАЦИОНАЛНИ ИНВЕСТИЦИОНИ ПЛАН</v>
      </c>
      <c r="D31">
        <f t="shared" si="0"/>
        <v>14100</v>
      </c>
      <c r="E31">
        <f t="shared" si="1"/>
        <v>27</v>
      </c>
    </row>
    <row r="32" spans="1:5">
      <c r="A32">
        <f>+[3]Sheet1!A33</f>
        <v>40100</v>
      </c>
      <c r="B32">
        <f>+[3]Sheet1!B33</f>
        <v>28</v>
      </c>
      <c r="C32" t="str">
        <f>+[3]Sheet1!C33</f>
        <v>РЕПУБЛИЧКИ СЕКРЕТАРИЈАТ ЗА ЗАКОНОДАВСТВО</v>
      </c>
      <c r="D32">
        <f t="shared" si="0"/>
        <v>40100</v>
      </c>
      <c r="E32">
        <f t="shared" si="1"/>
        <v>28</v>
      </c>
    </row>
    <row r="33" spans="1:5">
      <c r="A33">
        <f>+[3]Sheet1!A34</f>
        <v>40300</v>
      </c>
      <c r="B33">
        <f>+[3]Sheet1!B34</f>
        <v>29</v>
      </c>
      <c r="C33" t="str">
        <f>+[3]Sheet1!C34</f>
        <v>РЕПУБЛИЧКИ ЗАВОД ЗА РАЗВОЈ</v>
      </c>
      <c r="D33">
        <f t="shared" si="0"/>
        <v>40300</v>
      </c>
      <c r="E33">
        <f t="shared" si="1"/>
        <v>29</v>
      </c>
    </row>
    <row r="34" spans="1:5">
      <c r="A34">
        <f>+[3]Sheet1!A35</f>
        <v>40400</v>
      </c>
      <c r="B34">
        <f>+[3]Sheet1!B35</f>
        <v>30</v>
      </c>
      <c r="C34" t="str">
        <f>+[3]Sheet1!C35</f>
        <v>РЕПУБЛИЧКИ ЗАВОД ЗА СТАТИСТИКУ</v>
      </c>
      <c r="D34">
        <f t="shared" si="0"/>
        <v>40400</v>
      </c>
      <c r="E34">
        <f t="shared" si="1"/>
        <v>30</v>
      </c>
    </row>
    <row r="35" spans="1:5">
      <c r="A35">
        <f>+[3]Sheet1!A36</f>
        <v>40500</v>
      </c>
      <c r="B35">
        <f>+[3]Sheet1!B36</f>
        <v>31</v>
      </c>
      <c r="C35" t="str">
        <f>+[3]Sheet1!C36</f>
        <v>РЕПУБЛИЧКИ ХИДРОМЕТЕОРОЛОШКИ ЗАВОД</v>
      </c>
      <c r="D35">
        <f t="shared" si="0"/>
        <v>40500</v>
      </c>
      <c r="E35">
        <f t="shared" si="1"/>
        <v>31</v>
      </c>
    </row>
    <row r="36" spans="1:5">
      <c r="A36">
        <f>+[3]Sheet1!A37</f>
        <v>40600</v>
      </c>
      <c r="B36">
        <f>+[3]Sheet1!B37</f>
        <v>32</v>
      </c>
      <c r="C36" t="str">
        <f>+[3]Sheet1!C37</f>
        <v>РЕПУБЛИЧКИ ГЕОДЕТСКИ ЗАВОД</v>
      </c>
      <c r="D36">
        <f t="shared" si="0"/>
        <v>40600</v>
      </c>
      <c r="E36">
        <f t="shared" si="1"/>
        <v>32</v>
      </c>
    </row>
    <row r="37" spans="1:5">
      <c r="A37">
        <f>+[3]Sheet1!A38</f>
        <v>40800</v>
      </c>
      <c r="B37">
        <f>+[3]Sheet1!B38</f>
        <v>33</v>
      </c>
      <c r="C37" t="str">
        <f>+[3]Sheet1!C38</f>
        <v>РЕПУБЛИЧКИ СЕИЗМОЛОШКИ ЗАВОД</v>
      </c>
      <c r="D37">
        <f t="shared" si="0"/>
        <v>40800</v>
      </c>
      <c r="E37">
        <f t="shared" si="1"/>
        <v>33</v>
      </c>
    </row>
    <row r="38" spans="1:5">
      <c r="A38">
        <f>+[3]Sheet1!A39</f>
        <v>40700</v>
      </c>
      <c r="B38">
        <f>+[3]Sheet1!B39</f>
        <v>34</v>
      </c>
      <c r="C38" t="str">
        <f>+[3]Sheet1!C39</f>
        <v>РЕПУБЛИЧКА ДИРЕКЦИЈА ЗА ИМОВИНУ РЕПУБЛИКЕ СРБИЈЕ</v>
      </c>
      <c r="D38">
        <f t="shared" si="0"/>
        <v>40700</v>
      </c>
      <c r="E38">
        <f t="shared" si="1"/>
        <v>34</v>
      </c>
    </row>
    <row r="39" spans="1:5">
      <c r="A39">
        <f>+[3]Sheet1!A40</f>
        <v>11601</v>
      </c>
      <c r="B39">
        <f>+[3]Sheet1!B40</f>
        <v>35</v>
      </c>
      <c r="C39" t="str">
        <f>+[3]Sheet1!C40</f>
        <v>РЕПУБЛИЧКИ ЗАВОД ЗА ИНФОРМАТИКУ И ИНТЕРНЕТ</v>
      </c>
      <c r="D39">
        <f t="shared" si="0"/>
        <v>11601</v>
      </c>
      <c r="E39">
        <f t="shared" si="1"/>
        <v>35</v>
      </c>
    </row>
    <row r="40" spans="1:5">
      <c r="A40">
        <f>+[3]Sheet1!A41</f>
        <v>11301</v>
      </c>
      <c r="B40">
        <f>+[3]Sheet1!B41</f>
        <v>36</v>
      </c>
      <c r="C40" t="str">
        <f>+[3]Sheet1!C41</f>
        <v>АГЕНЦИЈА ЗА СТРАНА УЛАГАЊА И ПРОМОЦИЈУ ИЗВОЗА</v>
      </c>
      <c r="D40">
        <f t="shared" si="0"/>
        <v>11301</v>
      </c>
      <c r="E40">
        <f t="shared" si="1"/>
        <v>36</v>
      </c>
    </row>
    <row r="41" spans="1:5">
      <c r="A41">
        <f>+[3]Sheet1!A42</f>
        <v>10202</v>
      </c>
      <c r="B41">
        <f>+[3]Sheet1!B42</f>
        <v>37</v>
      </c>
      <c r="C41" t="str">
        <f>+[3]Sheet1!C42</f>
        <v>ЦЕНТАР ЗА РАЗМИНИРАЊЕ</v>
      </c>
      <c r="D41">
        <f t="shared" si="0"/>
        <v>10202</v>
      </c>
      <c r="E41">
        <f t="shared" si="1"/>
        <v>37</v>
      </c>
    </row>
    <row r="42" spans="1:5">
      <c r="A42">
        <f>+[3]Sheet1!A43</f>
        <v>64040</v>
      </c>
      <c r="B42">
        <f>+[3]Sheet1!B43</f>
        <v>38</v>
      </c>
      <c r="C42" t="str">
        <f>+[3]Sheet1!C43</f>
        <v>ЗАВОД ЗА ИНТЕЛЕКТУАЛНУ СВОЈИНУ</v>
      </c>
      <c r="D42">
        <f t="shared" si="0"/>
        <v>64040</v>
      </c>
      <c r="E42">
        <f t="shared" si="1"/>
        <v>38</v>
      </c>
    </row>
    <row r="43" spans="1:5">
      <c r="A43">
        <f>+[3]Sheet1!A44</f>
        <v>12401</v>
      </c>
      <c r="B43">
        <f>+[3]Sheet1!B44</f>
        <v>39</v>
      </c>
      <c r="C43" t="str">
        <f>+[3]Sheet1!C44</f>
        <v>ДИРЕКЦИЈА ЗА УНУТРАШЊЕ ПЛОВНЕ ПУТЕВЕ - ПЛОВПУТ</v>
      </c>
      <c r="D43">
        <f t="shared" si="0"/>
        <v>12401</v>
      </c>
      <c r="E43">
        <f t="shared" si="1"/>
        <v>39</v>
      </c>
    </row>
    <row r="44" spans="1:5">
      <c r="A44">
        <f>+[3]Sheet1!A45</f>
        <v>12408</v>
      </c>
      <c r="B44">
        <f>+[3]Sheet1!B45</f>
        <v>40</v>
      </c>
      <c r="C44" t="str">
        <f>+[3]Sheet1!C45</f>
        <v>ГЕОМАГНЕТСКИ ЗАВОД</v>
      </c>
      <c r="D44">
        <f t="shared" si="0"/>
        <v>12408</v>
      </c>
      <c r="E44">
        <f t="shared" si="1"/>
        <v>40</v>
      </c>
    </row>
    <row r="45" spans="1:5">
      <c r="A45">
        <f>+[3]Sheet1!A46</f>
        <v>50011</v>
      </c>
      <c r="B45">
        <f>+[3]Sheet1!B46</f>
        <v>41</v>
      </c>
      <c r="C45" t="str">
        <f>+[3]Sheet1!C46</f>
        <v>ЗАВОД ЗА СОЦИЈАЛНО ОСИГУРАЊЕ</v>
      </c>
      <c r="D45">
        <f t="shared" si="0"/>
        <v>50011</v>
      </c>
      <c r="E45">
        <f t="shared" si="1"/>
        <v>41</v>
      </c>
    </row>
    <row r="46" spans="1:5">
      <c r="A46">
        <f>+[3]Sheet1!A47</f>
        <v>42300</v>
      </c>
      <c r="B46">
        <f>+[3]Sheet1!B47</f>
        <v>42</v>
      </c>
      <c r="C46" t="str">
        <f>+[3]Sheet1!C47</f>
        <v>СРПСКА АКАДЕМИЈА НАУКА И УМЕТНОСТИ</v>
      </c>
      <c r="D46">
        <f t="shared" si="0"/>
        <v>42300</v>
      </c>
      <c r="E46">
        <f t="shared" si="1"/>
        <v>42</v>
      </c>
    </row>
    <row r="47" spans="1:5">
      <c r="A47">
        <f>+[3]Sheet1!A48</f>
        <v>41200</v>
      </c>
      <c r="B47">
        <f>+[3]Sheet1!B48</f>
        <v>43</v>
      </c>
      <c r="C47" t="str">
        <f>+[3]Sheet1!C48</f>
        <v>УПРАВА ЗА ЈАВНЕ НАБАВКЕ</v>
      </c>
      <c r="D47">
        <f t="shared" si="0"/>
        <v>41200</v>
      </c>
      <c r="E47">
        <f t="shared" si="1"/>
        <v>43</v>
      </c>
    </row>
    <row r="48" spans="1:5">
      <c r="A48">
        <f>+[3]Sheet1!A49</f>
        <v>41600</v>
      </c>
      <c r="B48">
        <f>+[3]Sheet1!B49</f>
        <v>44</v>
      </c>
      <c r="C48" t="str">
        <f>+[3]Sheet1!C49</f>
        <v>КОМИСИЈА ЗА ИСПИТИВАЊЕ ОДГОВОРНОСТИ ЗА КРШЕЊЕ
ЉУДСКИХ ПРАВА</v>
      </c>
      <c r="D48">
        <f t="shared" si="0"/>
        <v>41600</v>
      </c>
      <c r="E48">
        <f t="shared" si="1"/>
        <v>44</v>
      </c>
    </row>
    <row r="49" spans="1:5">
      <c r="A49">
        <f>+[3]Sheet1!A50</f>
        <v>10902</v>
      </c>
      <c r="B49">
        <f>+[3]Sheet1!B50</f>
        <v>45</v>
      </c>
      <c r="C49" t="str">
        <f>+[3]Sheet1!C50</f>
        <v>АГЕНЦИЈА ЗА РУДАРСТВО</v>
      </c>
      <c r="D49">
        <f t="shared" si="0"/>
        <v>10902</v>
      </c>
      <c r="E49">
        <f t="shared" si="1"/>
        <v>45</v>
      </c>
    </row>
    <row r="50" spans="1:5">
      <c r="A50">
        <f>+[3]Sheet1!A51</f>
        <v>40900</v>
      </c>
      <c r="B50">
        <f>+[3]Sheet1!B51</f>
        <v>46</v>
      </c>
      <c r="C50" t="str">
        <f>+[3]Sheet1!C51</f>
        <v>АГЕНЦИЈА ЗА РЕЦИКЛАЖУ</v>
      </c>
      <c r="D50">
        <f t="shared" si="0"/>
        <v>40900</v>
      </c>
      <c r="E50">
        <f t="shared" si="1"/>
        <v>46</v>
      </c>
    </row>
    <row r="51" spans="1:5">
      <c r="A51">
        <f>+[3]Sheet1!A52</f>
        <v>10901</v>
      </c>
      <c r="B51">
        <f>+[3]Sheet1!B52</f>
        <v>47</v>
      </c>
      <c r="C51" t="str">
        <f>+[3]Sheet1!C52</f>
        <v>АГЕНЦИЈА ЗА ЕНЕРГЕТСКУ ЕФИКАСНОСТ</v>
      </c>
      <c r="D51">
        <f t="shared" si="0"/>
        <v>10901</v>
      </c>
      <c r="E51">
        <f t="shared" si="1"/>
        <v>47</v>
      </c>
    </row>
    <row r="52" spans="1:5">
      <c r="A52">
        <f>+[3]Sheet1!A53</f>
        <v>41000</v>
      </c>
      <c r="B52">
        <f>+[3]Sheet1!B53</f>
        <v>48</v>
      </c>
      <c r="C52" t="str">
        <f>+[3]Sheet1!C53</f>
        <v>КОМЕСАРИЈАТ ЗА ИЗБЕГЛИЦЕ</v>
      </c>
      <c r="D52">
        <f t="shared" si="0"/>
        <v>41000</v>
      </c>
      <c r="E52">
        <f t="shared" si="1"/>
        <v>48</v>
      </c>
    </row>
    <row r="53" spans="1:5">
      <c r="A53">
        <f>+[3]Sheet1!A54</f>
        <v>42500</v>
      </c>
      <c r="B53">
        <f>+[3]Sheet1!B54</f>
        <v>49</v>
      </c>
      <c r="C53" t="str">
        <f>+[3]Sheet1!C54</f>
        <v>РЕПУБЛИЧКИ ОДБОР ЗА РЕШАВАЊЕ О СУКОБУ ИНТЕРЕСА</v>
      </c>
      <c r="D53">
        <f t="shared" si="0"/>
        <v>42500</v>
      </c>
      <c r="E53">
        <f t="shared" si="1"/>
        <v>49</v>
      </c>
    </row>
    <row r="54" spans="1:5">
      <c r="A54">
        <f>+[3]Sheet1!A55</f>
        <v>43200</v>
      </c>
      <c r="B54">
        <f>+[3]Sheet1!B55</f>
        <v>50</v>
      </c>
      <c r="C54" t="str">
        <f>+[3]Sheet1!C55</f>
        <v>АГЕНЦИЈА ЗА БОРБУ ПРОТИВ КОРУПЦИЈЕ</v>
      </c>
      <c r="D54">
        <f t="shared" si="0"/>
        <v>43200</v>
      </c>
      <c r="E54">
        <f t="shared" si="1"/>
        <v>50</v>
      </c>
    </row>
    <row r="55" spans="1:5">
      <c r="A55">
        <f>+[3]Sheet1!A56</f>
        <v>42600</v>
      </c>
      <c r="B55">
        <f>+[3]Sheet1!B56</f>
        <v>51</v>
      </c>
      <c r="C55" t="str">
        <f>+[3]Sheet1!C56</f>
        <v>ПОВЕРЕНИК ЗА ИНФОРМАЦИЈЕ ОД ЈАВНОГ ЗНАЧАЈА И ЗАШТИТУ ПОДАТАКА О ЛИЧНОСТИ</v>
      </c>
      <c r="D55">
        <f t="shared" si="0"/>
        <v>42600</v>
      </c>
      <c r="E55">
        <f t="shared" si="1"/>
        <v>51</v>
      </c>
    </row>
    <row r="56" spans="1:5">
      <c r="A56">
        <f>+[3]Sheet1!A57</f>
        <v>43100</v>
      </c>
      <c r="B56">
        <f>+[3]Sheet1!B57</f>
        <v>52</v>
      </c>
      <c r="C56" t="str">
        <f>+[3]Sheet1!C57</f>
        <v>ДИРЕКЦИЈА ЗА РЕСТИТУЦИЈУ</v>
      </c>
      <c r="D56">
        <f t="shared" si="0"/>
        <v>43100</v>
      </c>
      <c r="E56">
        <f t="shared" si="1"/>
        <v>52</v>
      </c>
    </row>
    <row r="57" spans="1:5">
      <c r="A57">
        <f>+[3]Sheet1!A58</f>
        <v>12500</v>
      </c>
      <c r="B57">
        <f>+[3]Sheet1!B58</f>
        <v>53</v>
      </c>
      <c r="C57" t="str">
        <f>+[3]Sheet1!C58</f>
        <v>ДИРЕКЦИЈА ЗА ЖЕЛЕЗНИЦУ</v>
      </c>
      <c r="D57">
        <f t="shared" si="0"/>
        <v>12500</v>
      </c>
      <c r="E57">
        <f t="shared" si="1"/>
        <v>53</v>
      </c>
    </row>
    <row r="58" spans="1:5">
      <c r="A58">
        <f>+[3]Sheet1!A59</f>
        <v>42800</v>
      </c>
      <c r="B58">
        <f>+[3]Sheet1!B59</f>
        <v>54</v>
      </c>
      <c r="C58" t="str">
        <f>+[3]Sheet1!C59</f>
        <v>РЕПУБЛИЧКА АГЕНЦИЈА ЗА МИРНО РЕШАВАЊЕ РАДНИХ СПОРОВА</v>
      </c>
      <c r="D58">
        <f t="shared" si="0"/>
        <v>42800</v>
      </c>
      <c r="E58">
        <f t="shared" si="1"/>
        <v>54</v>
      </c>
    </row>
    <row r="59" spans="1:5">
      <c r="A59">
        <f>+[3]Sheet1!A60</f>
        <v>41100</v>
      </c>
      <c r="B59">
        <f>+[3]Sheet1!B60</f>
        <v>55</v>
      </c>
      <c r="C59" t="str">
        <f>+[3]Sheet1!C60</f>
        <v>УПРАВА ЗА ЗАЈЕДНИЧКЕ ПОСЛОВЕ РЕПУБЛИЧКИХ ОРГАНА</v>
      </c>
      <c r="D59">
        <f t="shared" si="0"/>
        <v>41100</v>
      </c>
      <c r="E59">
        <f t="shared" si="1"/>
        <v>55</v>
      </c>
    </row>
    <row r="60" spans="1:5">
      <c r="A60">
        <f>+[3]Sheet1!A61</f>
        <v>0</v>
      </c>
      <c r="B60">
        <f>+[3]Sheet1!B61</f>
        <v>56</v>
      </c>
      <c r="C60" t="str">
        <f>+[3]Sheet1!C61</f>
        <v>УПРАВНИ ОКРУЗИ</v>
      </c>
      <c r="E60">
        <f t="shared" si="1"/>
        <v>56</v>
      </c>
    </row>
    <row r="61" spans="1:5">
      <c r="A61">
        <f>+[3]Sheet1!A62</f>
        <v>13300</v>
      </c>
      <c r="B61">
        <f>+[3]Sheet1!B62</f>
        <v>57</v>
      </c>
      <c r="C61" t="str">
        <f>+[3]Sheet1!C62</f>
        <v>МИНИСТАРСТВО ТРГОВИНЕ И УСЛУГА</v>
      </c>
      <c r="D61">
        <f t="shared" si="0"/>
        <v>13300</v>
      </c>
      <c r="E61">
        <f t="shared" si="1"/>
        <v>57</v>
      </c>
    </row>
    <row r="62" spans="1:5">
      <c r="A62">
        <f>+[3]Sheet1!A63</f>
        <v>11900</v>
      </c>
      <c r="B62">
        <f>+[3]Sheet1!B63</f>
        <v>58</v>
      </c>
      <c r="C62" t="str">
        <f>+[3]Sheet1!C63</f>
        <v>МИНИСТАРСТВО ЗДРАВЉА</v>
      </c>
      <c r="D62">
        <f t="shared" si="0"/>
        <v>11900</v>
      </c>
      <c r="E62">
        <f t="shared" si="1"/>
        <v>58</v>
      </c>
    </row>
    <row r="63" spans="1:5">
      <c r="A63">
        <f>+[3]Sheet1!A64</f>
        <v>13700</v>
      </c>
      <c r="B63">
        <f>+[3]Sheet1!B64</f>
        <v>59</v>
      </c>
      <c r="C63" t="str">
        <f>+[3]Sheet1!C64</f>
        <v>МИНИСТАРСТВО ПРОСВЕТЕ</v>
      </c>
      <c r="D63">
        <f t="shared" si="0"/>
        <v>13700</v>
      </c>
      <c r="E63">
        <f t="shared" si="1"/>
        <v>59</v>
      </c>
    </row>
    <row r="64" spans="1:5">
      <c r="A64">
        <f>+[3]Sheet1!A65</f>
        <v>10400</v>
      </c>
      <c r="B64">
        <f>+[3]Sheet1!B65</f>
        <v>60</v>
      </c>
      <c r="C64" t="str">
        <f>+[3]Sheet1!C65</f>
        <v>МИНИСТАРСТВО ЗА ДРЖАВНУ УПРАВУ И ЛОКАЛНУ САМОУПРАВУ</v>
      </c>
      <c r="D64">
        <f t="shared" si="0"/>
        <v>10400</v>
      </c>
      <c r="E64">
        <f t="shared" si="1"/>
        <v>60</v>
      </c>
    </row>
    <row r="65" spans="1:5">
      <c r="A65">
        <f>+[3]Sheet1!A66</f>
        <v>12100</v>
      </c>
      <c r="B65">
        <f>+[3]Sheet1!B66</f>
        <v>61</v>
      </c>
      <c r="C65" t="str">
        <f>+[3]Sheet1!C66</f>
        <v>МИНИСТАРСТВО ВЕРА</v>
      </c>
      <c r="D65">
        <f t="shared" si="0"/>
        <v>12100</v>
      </c>
      <c r="E65">
        <f t="shared" si="1"/>
        <v>61</v>
      </c>
    </row>
    <row r="66" spans="1:5">
      <c r="A66">
        <f>+[3]Sheet1!A67</f>
        <v>0</v>
      </c>
      <c r="B66">
        <f>+[3]Sheet1!B67</f>
        <v>0</v>
      </c>
      <c r="C66">
        <f>+[3]Sheet1!C67</f>
        <v>0</v>
      </c>
      <c r="D66">
        <f t="shared" si="0"/>
        <v>0</v>
      </c>
      <c r="E66">
        <f t="shared" si="1"/>
        <v>0</v>
      </c>
    </row>
    <row r="67" spans="1:5">
      <c r="A67">
        <f>+[3]Sheet1!A68</f>
        <v>20101</v>
      </c>
      <c r="B67" t="str">
        <f>+[3]Sheet1!B68</f>
        <v>1.1</v>
      </c>
      <c r="C67" t="str">
        <f>+[3]Sheet1!C68</f>
        <v>НАРОДНА СКУПШТИНА - СТРУЧНЕ СЛУЖБЕ</v>
      </c>
      <c r="D67">
        <f t="shared" si="0"/>
        <v>20101</v>
      </c>
      <c r="E67">
        <f t="shared" si="1"/>
        <v>100</v>
      </c>
    </row>
    <row r="68" spans="1:5">
      <c r="A68">
        <f>+[3]Sheet1!A69</f>
        <v>10502</v>
      </c>
      <c r="B68" t="str">
        <f>+[3]Sheet1!B69</f>
        <v>12.1</v>
      </c>
      <c r="C68" t="str">
        <f>+[3]Sheet1!C69</f>
        <v>УПРАВА ЦАРИНА</v>
      </c>
      <c r="D68">
        <f t="shared" si="0"/>
        <v>10502</v>
      </c>
      <c r="E68">
        <f t="shared" si="1"/>
        <v>100</v>
      </c>
    </row>
    <row r="69" spans="1:5">
      <c r="A69">
        <f>+[3]Sheet1!A70</f>
        <v>40200</v>
      </c>
      <c r="B69" t="str">
        <f>+[3]Sheet1!B70</f>
        <v>12.2</v>
      </c>
      <c r="C69" t="str">
        <f>+[3]Sheet1!C70</f>
        <v>ПОРЕСКА УПРАВА</v>
      </c>
      <c r="D69">
        <f t="shared" si="0"/>
        <v>40200</v>
      </c>
      <c r="E69">
        <f t="shared" si="1"/>
        <v>100</v>
      </c>
    </row>
    <row r="70" spans="1:5">
      <c r="A70">
        <f>+[3]Sheet1!A71</f>
        <v>10505</v>
      </c>
      <c r="B70" t="str">
        <f>+[3]Sheet1!B71</f>
        <v>12.3</v>
      </c>
      <c r="C70" t="str">
        <f>+[3]Sheet1!C71</f>
        <v>УПРАВА ЗА ТРЕЗОР</v>
      </c>
      <c r="D70">
        <f t="shared" ref="D70:D133" si="2">+A70</f>
        <v>10505</v>
      </c>
      <c r="E70">
        <f t="shared" ref="E70:E133" si="3">+IF($B70&lt;100,$B70,100)</f>
        <v>100</v>
      </c>
    </row>
    <row r="71" spans="1:5">
      <c r="A71">
        <f>+[3]Sheet1!A72</f>
        <v>10504</v>
      </c>
      <c r="B71" t="str">
        <f>+[3]Sheet1!B72</f>
        <v>12.4</v>
      </c>
      <c r="C71" t="str">
        <f>+[3]Sheet1!C72</f>
        <v>УПРАВА ЗА ИГРЕ НА СРЕЋУ</v>
      </c>
      <c r="D71">
        <f t="shared" si="2"/>
        <v>10504</v>
      </c>
      <c r="E71">
        <f t="shared" si="3"/>
        <v>100</v>
      </c>
    </row>
    <row r="72" spans="1:5">
      <c r="A72">
        <f>+[3]Sheet1!A73</f>
        <v>10507</v>
      </c>
      <c r="B72" t="str">
        <f>+[3]Sheet1!B73</f>
        <v>12.5</v>
      </c>
      <c r="C72" t="str">
        <f>+[3]Sheet1!C73</f>
        <v>УПРАВА ЗА ДУВАН</v>
      </c>
      <c r="D72">
        <f t="shared" si="2"/>
        <v>10507</v>
      </c>
      <c r="E72">
        <f t="shared" si="3"/>
        <v>100</v>
      </c>
    </row>
    <row r="73" spans="1:5">
      <c r="A73">
        <f>+[3]Sheet1!A74</f>
        <v>10508</v>
      </c>
      <c r="B73" t="str">
        <f>+[3]Sheet1!B74</f>
        <v>12.6</v>
      </c>
      <c r="C73" t="str">
        <f>+[3]Sheet1!C74</f>
        <v>УПРАВА ЗА СПРЕЧАВАЊЕ ПРАЊА НОВЦА</v>
      </c>
      <c r="D73">
        <f t="shared" si="2"/>
        <v>10508</v>
      </c>
      <c r="E73">
        <f t="shared" si="3"/>
        <v>100</v>
      </c>
    </row>
    <row r="74" spans="1:5">
      <c r="A74">
        <f>+[3]Sheet1!A75</f>
        <v>10509</v>
      </c>
      <c r="B74" t="str">
        <f>+[3]Sheet1!B75</f>
        <v>12.7</v>
      </c>
      <c r="C74" t="str">
        <f>+[3]Sheet1!C75</f>
        <v>ДЕВИЗНИ ИНСПЕКТОРАТ</v>
      </c>
      <c r="D74">
        <f t="shared" si="2"/>
        <v>10509</v>
      </c>
      <c r="E74">
        <f t="shared" si="3"/>
        <v>100</v>
      </c>
    </row>
    <row r="75" spans="1:5">
      <c r="A75">
        <f>+[3]Sheet1!A76</f>
        <v>10510</v>
      </c>
      <c r="B75" t="str">
        <f>+[3]Sheet1!B76</f>
        <v>12.8</v>
      </c>
      <c r="C75" t="str">
        <f>+[3]Sheet1!C76</f>
        <v>УПРАВА ЗА СЛОБОДНЕ ЗОНЕ</v>
      </c>
      <c r="D75">
        <f t="shared" si="2"/>
        <v>10510</v>
      </c>
      <c r="E75">
        <f t="shared" si="3"/>
        <v>100</v>
      </c>
    </row>
    <row r="76" spans="1:5">
      <c r="A76">
        <f>+[3]Sheet1!A77</f>
        <v>10511</v>
      </c>
      <c r="B76" t="str">
        <f>+[3]Sheet1!B77</f>
        <v>12.9</v>
      </c>
      <c r="C76" t="str">
        <f>+[3]Sheet1!C77</f>
        <v>УПРАВА ЗА ЈАВНИ ДУГ</v>
      </c>
      <c r="D76">
        <f t="shared" si="2"/>
        <v>10511</v>
      </c>
      <c r="E76">
        <f t="shared" si="3"/>
        <v>100</v>
      </c>
    </row>
    <row r="77" spans="1:5">
      <c r="A77">
        <f>+[3]Sheet1!A78</f>
        <v>10301</v>
      </c>
      <c r="B77" t="str">
        <f>+[3]Sheet1!B78</f>
        <v>13.1</v>
      </c>
      <c r="C77" t="str">
        <f>+[3]Sheet1!C78</f>
        <v>УПРАВА ЗА ИЗВРШЕЊЕ ЗАВОДСКИХ САНКЦИЈА</v>
      </c>
      <c r="D77">
        <f t="shared" si="2"/>
        <v>10301</v>
      </c>
      <c r="E77">
        <f t="shared" si="3"/>
        <v>100</v>
      </c>
    </row>
    <row r="78" spans="1:5">
      <c r="A78">
        <f>+[3]Sheet1!A79</f>
        <v>10302</v>
      </c>
      <c r="B78" t="str">
        <f>+[3]Sheet1!B79</f>
        <v>13.2</v>
      </c>
      <c r="C78" t="str">
        <f>+[3]Sheet1!C79</f>
        <v>ДИРЕКЦИЈА ЗА УПРАВЉАЊЕ ОДУЗЕТОМ ИМОВИНОМ</v>
      </c>
      <c r="D78">
        <f t="shared" si="2"/>
        <v>10302</v>
      </c>
      <c r="E78">
        <f t="shared" si="3"/>
        <v>100</v>
      </c>
    </row>
    <row r="79" spans="1:5">
      <c r="A79">
        <f>+[3]Sheet1!A80</f>
        <v>41900</v>
      </c>
      <c r="B79" t="str">
        <f>+[3]Sheet1!B80</f>
        <v>14.1</v>
      </c>
      <c r="C79" t="str">
        <f>+[3]Sheet1!C80</f>
        <v>УПРАВА ЗА ВЕТЕРИНУ</v>
      </c>
      <c r="D79">
        <f t="shared" si="2"/>
        <v>41900</v>
      </c>
      <c r="E79">
        <f t="shared" si="3"/>
        <v>100</v>
      </c>
    </row>
    <row r="80" spans="1:5">
      <c r="A80">
        <f>+[3]Sheet1!A81</f>
        <v>42000</v>
      </c>
      <c r="B80" t="str">
        <f>+[3]Sheet1!B81</f>
        <v>14.2</v>
      </c>
      <c r="C80" t="str">
        <f>+[3]Sheet1!C81</f>
        <v>УПРАВА ЗА ЗАШТИТУ БИЉА</v>
      </c>
      <c r="D80">
        <f t="shared" si="2"/>
        <v>42000</v>
      </c>
      <c r="E80">
        <f t="shared" si="3"/>
        <v>100</v>
      </c>
    </row>
    <row r="81" spans="1:5">
      <c r="A81">
        <f>+[3]Sheet1!A82</f>
        <v>10701</v>
      </c>
      <c r="B81" t="str">
        <f>+[3]Sheet1!B82</f>
        <v>14.3</v>
      </c>
      <c r="C81" t="str">
        <f>+[3]Sheet1!C82</f>
        <v>РЕПУБЛИЧКА ДИРЕКЦИЈА ЗА ВОДЕ</v>
      </c>
      <c r="D81">
        <f t="shared" si="2"/>
        <v>10701</v>
      </c>
      <c r="E81">
        <f t="shared" si="3"/>
        <v>100</v>
      </c>
    </row>
    <row r="82" spans="1:5">
      <c r="A82">
        <f>+[3]Sheet1!A83</f>
        <v>12001</v>
      </c>
      <c r="B82" t="str">
        <f>+[3]Sheet1!B83</f>
        <v>14.4</v>
      </c>
      <c r="C82" t="str">
        <f>+[3]Sheet1!C83</f>
        <v>УПРАВА ЗА ШУМЕ</v>
      </c>
      <c r="D82">
        <f t="shared" si="2"/>
        <v>12001</v>
      </c>
      <c r="E82">
        <f t="shared" si="3"/>
        <v>100</v>
      </c>
    </row>
    <row r="83" spans="1:5">
      <c r="A83">
        <f>+[3]Sheet1!A84</f>
        <v>10703</v>
      </c>
      <c r="B83" t="str">
        <f>+[3]Sheet1!B84</f>
        <v>14.5</v>
      </c>
      <c r="C83" t="str">
        <f>+[3]Sheet1!C84</f>
        <v>ГЕНЕРАЛНИ ИНСПЕКТОРАТ ПОЉОПРИВРЕДЕ, ШУМАРСТВА И ВОДОПРИВРЕДЕ</v>
      </c>
      <c r="D83">
        <f t="shared" si="2"/>
        <v>10703</v>
      </c>
      <c r="E83">
        <f t="shared" si="3"/>
        <v>100</v>
      </c>
    </row>
    <row r="84" spans="1:5">
      <c r="A84">
        <f>+[3]Sheet1!A85</f>
        <v>13001</v>
      </c>
      <c r="B84" t="str">
        <f>+[3]Sheet1!B85</f>
        <v>15.1</v>
      </c>
      <c r="C84" t="str">
        <f>+[3]Sheet1!C85</f>
        <v>ДИРЕКЦИЈА ЗА МЕРЕ И ДРАГОЦЕНЕ МЕТАЛЕ</v>
      </c>
      <c r="D84">
        <f t="shared" si="2"/>
        <v>13001</v>
      </c>
      <c r="E84">
        <f t="shared" si="3"/>
        <v>100</v>
      </c>
    </row>
    <row r="85" spans="1:5">
      <c r="A85">
        <f>+[3]Sheet1!A86</f>
        <v>11203</v>
      </c>
      <c r="B85" t="str">
        <f>+[3]Sheet1!B86</f>
        <v>15.2</v>
      </c>
      <c r="C85" t="str">
        <f>+[3]Sheet1!C86</f>
        <v>ФОНД ЗА РАЗВОЈ ТУРИЗМА</v>
      </c>
      <c r="D85">
        <f t="shared" si="2"/>
        <v>11203</v>
      </c>
      <c r="E85">
        <f t="shared" si="3"/>
        <v>100</v>
      </c>
    </row>
    <row r="86" spans="1:5">
      <c r="A86">
        <f>+[3]Sheet1!A87</f>
        <v>50010</v>
      </c>
      <c r="B86" t="str">
        <f>+[3]Sheet1!B87</f>
        <v>19.1</v>
      </c>
      <c r="C86" t="str">
        <f>+[3]Sheet1!C87</f>
        <v>ИНСПЕКТОРАТ ЗА РАД</v>
      </c>
      <c r="D86">
        <f t="shared" si="2"/>
        <v>50010</v>
      </c>
      <c r="E86">
        <f t="shared" si="3"/>
        <v>100</v>
      </c>
    </row>
    <row r="87" spans="1:5">
      <c r="A87">
        <f>+[3]Sheet1!A88</f>
        <v>50021</v>
      </c>
      <c r="B87" t="str">
        <f>+[3]Sheet1!B88</f>
        <v>19.2</v>
      </c>
      <c r="C87" t="str">
        <f>+[3]Sheet1!C88</f>
        <v>БУЏЕТСКИ ФОНД ЗА ПРОГРАМЕ ЗАШТИТЕ И УНАПРЕЂЕЊА ПОЛОЖАЈА ОСОБА СА ИНВАЛИДИТЕТОМ</v>
      </c>
      <c r="D87">
        <f t="shared" si="2"/>
        <v>50021</v>
      </c>
      <c r="E87">
        <f t="shared" si="3"/>
        <v>100</v>
      </c>
    </row>
    <row r="88" spans="1:5">
      <c r="A88">
        <f>+[3]Sheet1!A89</f>
        <v>50022</v>
      </c>
      <c r="B88" t="str">
        <f>+[3]Sheet1!B89</f>
        <v>19.3</v>
      </c>
      <c r="C88" t="str">
        <f>+[3]Sheet1!C89</f>
        <v>БУЏЕТСКИ ФОНД ЗА ПРОГРАМЕ СОЦИЈАЛНО-ХУМАНИТАРНИХ ОРГАНИЗАЦИЈА</v>
      </c>
      <c r="D88">
        <f t="shared" si="2"/>
        <v>50022</v>
      </c>
      <c r="E88">
        <f t="shared" si="3"/>
        <v>100</v>
      </c>
    </row>
    <row r="89" spans="1:5">
      <c r="A89">
        <f>+[3]Sheet1!A90</f>
        <v>50023</v>
      </c>
      <c r="B89" t="str">
        <f>+[3]Sheet1!B90</f>
        <v>19.4</v>
      </c>
      <c r="C89" t="str">
        <f>+[3]Sheet1!C90</f>
        <v>БУЏЕТСКИ ФОНД ЗА УСТАНОВЕ СОЦИЈАЛНЕ ЗАШТИТЕ</v>
      </c>
      <c r="D89">
        <f t="shared" si="2"/>
        <v>50023</v>
      </c>
      <c r="E89">
        <f t="shared" si="3"/>
        <v>100</v>
      </c>
    </row>
    <row r="90" spans="1:5">
      <c r="A90">
        <f>+[3]Sheet1!A91</f>
        <v>13401</v>
      </c>
      <c r="B90" t="str">
        <f>+[3]Sheet1!B91</f>
        <v>19.5</v>
      </c>
      <c r="C90" t="str">
        <f>+[3]Sheet1!C91</f>
        <v>УПРАВА ЗА БЕЗБЕДНОСТ И ЗДРАВЉЕ НА РАДУ</v>
      </c>
      <c r="D90">
        <f t="shared" si="2"/>
        <v>13401</v>
      </c>
      <c r="E90">
        <f t="shared" si="3"/>
        <v>100</v>
      </c>
    </row>
    <row r="91" spans="1:5">
      <c r="A91">
        <f>+[3]Sheet1!A92</f>
        <v>13402</v>
      </c>
      <c r="B91" t="str">
        <f>+[3]Sheet1!B92</f>
        <v>19.6</v>
      </c>
      <c r="C91" t="str">
        <f>+[3]Sheet1!C92</f>
        <v>УПРАВА ЗА РОДНУ РАВНОПРАВНОСТ</v>
      </c>
      <c r="D91">
        <f t="shared" si="2"/>
        <v>13402</v>
      </c>
      <c r="E91">
        <f t="shared" si="3"/>
        <v>100</v>
      </c>
    </row>
    <row r="92" spans="1:5">
      <c r="A92">
        <f>+[3]Sheet1!A93</f>
        <v>14001</v>
      </c>
      <c r="B92" t="str">
        <f>+[3]Sheet1!B93</f>
        <v>21.1</v>
      </c>
      <c r="C92" t="str">
        <f>+[3]Sheet1!C93</f>
        <v>АГЕНЦИЈА ЗА ЗАШТИТУ ЖИВОТНЕ СРЕДИНЕ</v>
      </c>
      <c r="D92">
        <f t="shared" si="2"/>
        <v>14001</v>
      </c>
      <c r="E92">
        <f t="shared" si="3"/>
        <v>100</v>
      </c>
    </row>
    <row r="93" spans="1:5">
      <c r="A93">
        <f>+[3]Sheet1!A94</f>
        <v>14001</v>
      </c>
      <c r="B93" t="str">
        <f>+[3]Sheet1!B94</f>
        <v>21.1</v>
      </c>
      <c r="C93" t="str">
        <f>+[3]Sheet1!C94</f>
        <v>АГЕНЦИЈА ЗА ЗАШТИТУ ЖИВОТНЕ СРЕДИНЕ</v>
      </c>
      <c r="D93">
        <f t="shared" si="2"/>
        <v>14001</v>
      </c>
      <c r="E93">
        <f t="shared" si="3"/>
        <v>100</v>
      </c>
    </row>
    <row r="94" spans="1:5">
      <c r="A94">
        <f>+[3]Sheet1!A95</f>
        <v>50026</v>
      </c>
      <c r="B94" t="str">
        <f>+[3]Sheet1!B95</f>
        <v>21.2</v>
      </c>
      <c r="C94" t="str">
        <f>+[3]Sheet1!C95</f>
        <v>ФОНД ЗА ЗАШТИТУ ЖИВОТНЕ СРЕДИНЕ</v>
      </c>
      <c r="D94">
        <f t="shared" si="2"/>
        <v>50026</v>
      </c>
      <c r="E94">
        <f t="shared" si="3"/>
        <v>100</v>
      </c>
    </row>
    <row r="95" spans="1:5">
      <c r="A95">
        <f>+[3]Sheet1!A96</f>
        <v>50026</v>
      </c>
      <c r="B95" t="str">
        <f>+[3]Sheet1!B96</f>
        <v>21.2</v>
      </c>
      <c r="C95" t="str">
        <f>+[3]Sheet1!C96</f>
        <v>ФОНД ЗА ЗАШТИТУ ЖИВОТНЕ СРЕДИНЕ</v>
      </c>
      <c r="D95">
        <f t="shared" si="2"/>
        <v>50026</v>
      </c>
      <c r="E95">
        <f t="shared" si="3"/>
        <v>100</v>
      </c>
    </row>
    <row r="96" spans="1:5">
      <c r="A96">
        <f>+[3]Sheet1!A97</f>
        <v>50025</v>
      </c>
      <c r="B96" t="str">
        <f>+[3]Sheet1!B97</f>
        <v>22.1</v>
      </c>
      <c r="C96" t="str">
        <f>+[3]Sheet1!C97</f>
        <v>БУЏЕТСКИ ФОНД ЗА ФИНАНСИРАЊЕ СПОРТА</v>
      </c>
      <c r="D96">
        <f t="shared" si="2"/>
        <v>50025</v>
      </c>
      <c r="E96">
        <f t="shared" si="3"/>
        <v>100</v>
      </c>
    </row>
    <row r="97" spans="1:5">
      <c r="A97">
        <f>+[3]Sheet1!A98</f>
        <v>13801</v>
      </c>
      <c r="B97" t="str">
        <f>+[3]Sheet1!B98</f>
        <v>22.2</v>
      </c>
      <c r="C97" t="str">
        <f>+[3]Sheet1!C98</f>
        <v>АНТИДОПИНГ АГЕНЦИЈА РЕПУБЛИКЕ СРБИЈЕ</v>
      </c>
      <c r="D97">
        <f t="shared" si="2"/>
        <v>13801</v>
      </c>
      <c r="E97">
        <f t="shared" si="3"/>
        <v>100</v>
      </c>
    </row>
    <row r="98" spans="1:5">
      <c r="A98">
        <f>+[3]Sheet1!A99</f>
        <v>13802</v>
      </c>
      <c r="B98" t="str">
        <f>+[3]Sheet1!B99</f>
        <v>22.3</v>
      </c>
      <c r="C98" t="str">
        <f>+[3]Sheet1!C99</f>
        <v>УСТАНОВЕ У ОБЛАСТИ ФИЗИЧКЕ КУЛТУРЕ</v>
      </c>
      <c r="D98">
        <f t="shared" si="2"/>
        <v>13802</v>
      </c>
      <c r="E98">
        <f t="shared" si="3"/>
        <v>100</v>
      </c>
    </row>
    <row r="99" spans="1:5">
      <c r="A99">
        <f>+[3]Sheet1!A100</f>
        <v>13803</v>
      </c>
      <c r="B99" t="str">
        <f>+[3]Sheet1!B100</f>
        <v>22.4</v>
      </c>
      <c r="C99" t="str">
        <f>+[3]Sheet1!C100</f>
        <v>ФОНД ЗА МЛАДЕ ТАЛЕНТЕ</v>
      </c>
      <c r="D99">
        <f t="shared" si="2"/>
        <v>13803</v>
      </c>
      <c r="E99">
        <f t="shared" si="3"/>
        <v>100</v>
      </c>
    </row>
    <row r="100" spans="1:5">
      <c r="A100">
        <f>+[3]Sheet1!A101</f>
        <v>13803</v>
      </c>
      <c r="B100" t="str">
        <f>+[3]Sheet1!B101</f>
        <v>22.4</v>
      </c>
      <c r="C100" t="str">
        <f>+[3]Sheet1!C101</f>
        <v>ФОНД ЗА МЛАДЕ ТАЛЕНТЕ</v>
      </c>
      <c r="D100">
        <f t="shared" si="2"/>
        <v>13803</v>
      </c>
      <c r="E100">
        <f t="shared" si="3"/>
        <v>100</v>
      </c>
    </row>
    <row r="101" spans="1:5">
      <c r="A101">
        <f>+[3]Sheet1!A102</f>
        <v>11801</v>
      </c>
      <c r="B101" t="str">
        <f>+[3]Sheet1!B102</f>
        <v>23.1</v>
      </c>
      <c r="C101" t="str">
        <f>+[3]Sheet1!C102</f>
        <v>УСТАНОВЕ КУЛТУРЕ</v>
      </c>
      <c r="D101">
        <f t="shared" si="2"/>
        <v>11801</v>
      </c>
      <c r="E101">
        <f t="shared" si="3"/>
        <v>100</v>
      </c>
    </row>
    <row r="102" spans="1:5">
      <c r="A102">
        <f>+[3]Sheet1!A103</f>
        <v>10203</v>
      </c>
      <c r="B102" t="str">
        <f>+[3]Sheet1!B103</f>
        <v>25.1</v>
      </c>
      <c r="C102" t="str">
        <f>+[3]Sheet1!C103</f>
        <v>ФОНД ЗА КОСОВО И МЕТОХИЈУ</v>
      </c>
      <c r="D102">
        <f t="shared" si="2"/>
        <v>10203</v>
      </c>
      <c r="E102">
        <f t="shared" si="3"/>
        <v>100</v>
      </c>
    </row>
    <row r="103" spans="1:5">
      <c r="A103">
        <f>+[3]Sheet1!A104</f>
        <v>10204</v>
      </c>
      <c r="B103" t="str">
        <f>+[3]Sheet1!B104</f>
        <v>3.1</v>
      </c>
      <c r="C103" t="str">
        <f>+[3]Sheet1!C104</f>
        <v>КАБИНЕТ ПРЕДСЕДНИКА ВЛАДЕ</v>
      </c>
      <c r="D103">
        <f t="shared" si="2"/>
        <v>10204</v>
      </c>
      <c r="E103">
        <f t="shared" si="3"/>
        <v>100</v>
      </c>
    </row>
    <row r="104" spans="1:5">
      <c r="A104">
        <f>+[3]Sheet1!A105</f>
        <v>10206</v>
      </c>
      <c r="B104" t="str">
        <f>+[3]Sheet1!B105</f>
        <v>3.10</v>
      </c>
      <c r="C104" t="str">
        <f>+[3]Sheet1!C105</f>
        <v>СЛУЖБА ЗА УПРАВЉАЊЕ КАДРОВИМА</v>
      </c>
      <c r="D104">
        <f t="shared" si="2"/>
        <v>10206</v>
      </c>
      <c r="E104">
        <f t="shared" si="3"/>
        <v>100</v>
      </c>
    </row>
    <row r="105" spans="1:5">
      <c r="A105">
        <f>+[3]Sheet1!A106</f>
        <v>10220</v>
      </c>
      <c r="B105" t="str">
        <f>+[3]Sheet1!B106</f>
        <v>3.11</v>
      </c>
      <c r="C105" t="str">
        <f>+[3]Sheet1!C106</f>
        <v>СЛУЖБА КООРДИНАЦИОНОГ ТЕЛА СРБИЈЕ ЗА ОПШТИНЕ ПРЕШЕВО, БУЈАНОВАЦ И МЕДВЕЂА</v>
      </c>
      <c r="D105">
        <f t="shared" si="2"/>
        <v>10220</v>
      </c>
      <c r="E105">
        <f t="shared" si="3"/>
        <v>100</v>
      </c>
    </row>
    <row r="106" spans="1:5">
      <c r="A106">
        <f>+[3]Sheet1!A107</f>
        <v>61029</v>
      </c>
      <c r="B106" t="str">
        <f>+[3]Sheet1!B107</f>
        <v>3.12</v>
      </c>
      <c r="C106" t="str">
        <f>+[3]Sheet1!C107</f>
        <v>АВИО-СЛУЖБА ВЛАДЕ</v>
      </c>
      <c r="D106">
        <f t="shared" si="2"/>
        <v>61029</v>
      </c>
      <c r="E106">
        <f t="shared" si="3"/>
        <v>100</v>
      </c>
    </row>
    <row r="107" spans="1:5">
      <c r="A107">
        <f>+[3]Sheet1!A108</f>
        <v>10208</v>
      </c>
      <c r="B107" t="str">
        <f>+[3]Sheet1!B108</f>
        <v>3.13</v>
      </c>
      <c r="C107" t="str">
        <f>+[3]Sheet1!C108</f>
        <v>КАНЦЕЛАРИЈА НАЦИОНАЛНОГ САВЕТА ЗА САРАДЊУ СА МЕЂУНАРОДНИМ ТРИБУНАЛОМ ЗА КРИВИЧНО ГОЊЕЊЕ ЛИЦА ОДГОВОРНИХ ЗА ТЕШКА КРШЕЊА МЕЂУНАРОДНОГ ХУМАНИТАРНОГ ПРАВА ПОЧИЊЕНА НА ТЕРИТОРИЈИ БИВШЕ ЈУГОСЛАВИЈЕ
ОД 1991. ГОДИНЕ</v>
      </c>
      <c r="D107">
        <f t="shared" si="2"/>
        <v>10208</v>
      </c>
      <c r="E107">
        <f t="shared" si="3"/>
        <v>100</v>
      </c>
    </row>
    <row r="108" spans="1:5">
      <c r="A108">
        <f>+[3]Sheet1!A109</f>
        <v>10215</v>
      </c>
      <c r="B108" t="str">
        <f>+[3]Sheet1!B109</f>
        <v>3.14</v>
      </c>
      <c r="C108" t="str">
        <f>+[3]Sheet1!C109</f>
        <v>КАНЦЕЛАРИЈА ЗА ОДРЖИВИ РАЗВОЈ НЕДОВОЉНО РАЗВИЈЕНИХ ПОДРУЧЈА</v>
      </c>
      <c r="D108">
        <f t="shared" si="2"/>
        <v>10215</v>
      </c>
      <c r="E108">
        <f t="shared" si="3"/>
        <v>100</v>
      </c>
    </row>
    <row r="109" spans="1:5">
      <c r="A109">
        <f>+[3]Sheet1!A110</f>
        <v>10216</v>
      </c>
      <c r="B109" t="str">
        <f>+[3]Sheet1!B110</f>
        <v>3.2</v>
      </c>
      <c r="C109" t="str">
        <f>+[3]Sheet1!C110</f>
        <v>КАБИНЕТ ПРВОГ ПОТПРЕДСЕДНИКА ВЛАДЕ</v>
      </c>
      <c r="D109">
        <f t="shared" si="2"/>
        <v>10216</v>
      </c>
      <c r="E109">
        <f t="shared" si="3"/>
        <v>100</v>
      </c>
    </row>
    <row r="110" spans="1:5">
      <c r="A110">
        <f>+[3]Sheet1!A111</f>
        <v>10205</v>
      </c>
      <c r="B110" t="str">
        <f>+[3]Sheet1!B111</f>
        <v>3.3</v>
      </c>
      <c r="C110" t="str">
        <f>+[3]Sheet1!C111</f>
        <v>КАБИНЕТ ПОТПРЕДСЕДНИКА ВЛАДЕ - за област европских интеграција</v>
      </c>
      <c r="D110">
        <f t="shared" si="2"/>
        <v>10205</v>
      </c>
      <c r="E110">
        <f t="shared" si="3"/>
        <v>100</v>
      </c>
    </row>
    <row r="111" spans="1:5">
      <c r="A111">
        <f>+[3]Sheet1!A112</f>
        <v>10217</v>
      </c>
      <c r="B111" t="str">
        <f>+[3]Sheet1!B112</f>
        <v>3.4</v>
      </c>
      <c r="C111" t="str">
        <f>+[3]Sheet1!C112</f>
        <v>КАБИНЕТ ПОТПРЕДСЕДНИКА ВЛАДЕ - за привредни развој</v>
      </c>
      <c r="D111">
        <f t="shared" si="2"/>
        <v>10217</v>
      </c>
      <c r="E111">
        <f t="shared" si="3"/>
        <v>100</v>
      </c>
    </row>
    <row r="112" spans="1:5">
      <c r="A112">
        <f>+[3]Sheet1!A113</f>
        <v>10218</v>
      </c>
      <c r="B112" t="str">
        <f>+[3]Sheet1!B113</f>
        <v>3.5</v>
      </c>
      <c r="C112" t="str">
        <f>+[3]Sheet1!C113</f>
        <v>КАБИНЕТ ПОТПРЕДСЕДНИКА ВЛАДЕ - за социјалну политику и друштвене делатности</v>
      </c>
      <c r="D112">
        <f t="shared" si="2"/>
        <v>10218</v>
      </c>
      <c r="E112">
        <f t="shared" si="3"/>
        <v>100</v>
      </c>
    </row>
    <row r="113" spans="1:5">
      <c r="A113">
        <f>+[3]Sheet1!A114</f>
        <v>10200</v>
      </c>
      <c r="B113" t="str">
        <f>+[3]Sheet1!B114</f>
        <v>3.6</v>
      </c>
      <c r="C113" t="str">
        <f>+[3]Sheet1!C114</f>
        <v>ГЕНЕРАЛНИ СЕКРЕТАРИЈАТ ВЛАДЕ</v>
      </c>
      <c r="D113">
        <f t="shared" si="2"/>
        <v>10200</v>
      </c>
      <c r="E113">
        <f t="shared" si="3"/>
        <v>100</v>
      </c>
    </row>
    <row r="114" spans="1:5">
      <c r="A114">
        <f>+[3]Sheet1!A115</f>
        <v>10201</v>
      </c>
      <c r="B114" t="str">
        <f>+[3]Sheet1!B115</f>
        <v>3.7</v>
      </c>
      <c r="C114" t="str">
        <f>+[3]Sheet1!C115</f>
        <v>КАНЦЕЛАРИЈА ЗА САРАДЊУ С МЕДИЈИМА</v>
      </c>
      <c r="D114">
        <f t="shared" si="2"/>
        <v>10201</v>
      </c>
      <c r="E114">
        <f t="shared" si="3"/>
        <v>100</v>
      </c>
    </row>
    <row r="115" spans="1:5">
      <c r="A115">
        <f>+[3]Sheet1!A116</f>
        <v>42200</v>
      </c>
      <c r="B115" t="str">
        <f>+[3]Sheet1!B116</f>
        <v>3.8</v>
      </c>
      <c r="C115" t="str">
        <f>+[3]Sheet1!C116</f>
        <v>КАНЦЕЛАРИЈА ЗА ЕВРОПСКЕ ИНТЕГРАЦИЈЕ</v>
      </c>
      <c r="D115">
        <f t="shared" si="2"/>
        <v>42200</v>
      </c>
      <c r="E115">
        <f t="shared" si="3"/>
        <v>100</v>
      </c>
    </row>
    <row r="116" spans="1:5">
      <c r="A116">
        <f>+[3]Sheet1!A117</f>
        <v>42400</v>
      </c>
      <c r="B116" t="str">
        <f>+[3]Sheet1!B117</f>
        <v>3.9</v>
      </c>
      <c r="C116" t="str">
        <f>+[3]Sheet1!C117</f>
        <v>САВЕТ ЗА БОРБУ ПРОТИВ КОРУПЦИЈЕ</v>
      </c>
      <c r="D116">
        <f t="shared" si="2"/>
        <v>42400</v>
      </c>
      <c r="E116">
        <f t="shared" si="3"/>
        <v>100</v>
      </c>
    </row>
    <row r="117" spans="1:5">
      <c r="A117">
        <f>+[3]Sheet1!A118</f>
        <v>30201</v>
      </c>
      <c r="B117" t="str">
        <f>+[3]Sheet1!B118</f>
        <v>5.1</v>
      </c>
      <c r="C117" t="str">
        <f>+[3]Sheet1!C118</f>
        <v>ВРХОВНИ СУД СРБИЈЕ</v>
      </c>
      <c r="D117">
        <f t="shared" si="2"/>
        <v>30201</v>
      </c>
      <c r="E117">
        <f t="shared" si="3"/>
        <v>100</v>
      </c>
    </row>
    <row r="118" spans="1:5">
      <c r="A118">
        <f>+[3]Sheet1!A119</f>
        <v>30205</v>
      </c>
      <c r="B118" t="str">
        <f>+[3]Sheet1!B119</f>
        <v>5.10</v>
      </c>
      <c r="C118" t="str">
        <f>+[3]Sheet1!C119</f>
        <v>ОКРУЖНИ СУДОВИ</v>
      </c>
      <c r="D118">
        <f t="shared" si="2"/>
        <v>30205</v>
      </c>
      <c r="E118">
        <f t="shared" si="3"/>
        <v>100</v>
      </c>
    </row>
    <row r="119" spans="1:5">
      <c r="A119">
        <f>+[3]Sheet1!A120</f>
        <v>30206</v>
      </c>
      <c r="B119" t="str">
        <f>+[3]Sheet1!B120</f>
        <v>5.11</v>
      </c>
      <c r="C119" t="str">
        <f>+[3]Sheet1!C120</f>
        <v>ОПШТИНСКИ СУДОВИ</v>
      </c>
      <c r="D119">
        <f t="shared" si="2"/>
        <v>30206</v>
      </c>
      <c r="E119">
        <f t="shared" si="3"/>
        <v>100</v>
      </c>
    </row>
    <row r="120" spans="1:5">
      <c r="A120">
        <f>+[3]Sheet1!A121</f>
        <v>30207</v>
      </c>
      <c r="B120" t="str">
        <f>+[3]Sheet1!B121</f>
        <v>5.12</v>
      </c>
      <c r="C120" t="str">
        <f>+[3]Sheet1!C121</f>
        <v>ТРГОВИНСКИ СУДОВИ</v>
      </c>
      <c r="D120">
        <f t="shared" si="2"/>
        <v>30207</v>
      </c>
      <c r="E120">
        <f t="shared" si="3"/>
        <v>100</v>
      </c>
    </row>
    <row r="121" spans="1:5">
      <c r="A121">
        <f>+[3]Sheet1!A122</f>
        <v>30208</v>
      </c>
      <c r="B121" t="str">
        <f>+[3]Sheet1!B122</f>
        <v>5.13</v>
      </c>
      <c r="C121" t="str">
        <f>+[3]Sheet1!C122</f>
        <v>ОКРУЖНА ЈАВНА ТУЖИЛАШТВА</v>
      </c>
      <c r="D121">
        <f t="shared" si="2"/>
        <v>30208</v>
      </c>
      <c r="E121">
        <f t="shared" si="3"/>
        <v>100</v>
      </c>
    </row>
    <row r="122" spans="1:5">
      <c r="A122">
        <f>+[3]Sheet1!A123</f>
        <v>30209</v>
      </c>
      <c r="B122" t="str">
        <f>+[3]Sheet1!B123</f>
        <v>5.14</v>
      </c>
      <c r="C122" t="str">
        <f>+[3]Sheet1!C123</f>
        <v>ОПШТИНСКА ЈАВНА ТУЖИЛАШТВА</v>
      </c>
      <c r="D122">
        <f t="shared" si="2"/>
        <v>30209</v>
      </c>
      <c r="E122">
        <f t="shared" si="3"/>
        <v>100</v>
      </c>
    </row>
    <row r="123" spans="1:5">
      <c r="A123">
        <f>+[3]Sheet1!A124</f>
        <v>30212</v>
      </c>
      <c r="B123" t="str">
        <f>+[3]Sheet1!B124</f>
        <v>5.15</v>
      </c>
      <c r="C123" t="str">
        <f>+[3]Sheet1!C124</f>
        <v>ВЕЋА ЗА ПРЕКРШАЈЕ</v>
      </c>
      <c r="D123">
        <f t="shared" si="2"/>
        <v>30212</v>
      </c>
      <c r="E123">
        <f t="shared" si="3"/>
        <v>100</v>
      </c>
    </row>
    <row r="124" spans="1:5">
      <c r="A124">
        <f>+[3]Sheet1!A125</f>
        <v>30213</v>
      </c>
      <c r="B124" t="str">
        <f>+[3]Sheet1!B125</f>
        <v>5.16</v>
      </c>
      <c r="C124" t="str">
        <f>+[3]Sheet1!C125</f>
        <v>ОПШТИНСКИ ОРГАНИ ЗА ПРЕКРШАЈЕ</v>
      </c>
      <c r="D124">
        <f t="shared" si="2"/>
        <v>30213</v>
      </c>
      <c r="E124">
        <f t="shared" si="3"/>
        <v>100</v>
      </c>
    </row>
    <row r="125" spans="1:5">
      <c r="A125">
        <f>+[3]Sheet1!A126</f>
        <v>30210</v>
      </c>
      <c r="B125" t="str">
        <f>+[3]Sheet1!B126</f>
        <v>5.2</v>
      </c>
      <c r="C125" t="str">
        <f>+[3]Sheet1!C126</f>
        <v>УПРАВНИ СУД</v>
      </c>
      <c r="D125">
        <f t="shared" si="2"/>
        <v>30210</v>
      </c>
      <c r="E125">
        <f t="shared" si="3"/>
        <v>100</v>
      </c>
    </row>
    <row r="126" spans="1:5">
      <c r="A126">
        <f>+[3]Sheet1!A127</f>
        <v>30211</v>
      </c>
      <c r="B126" t="str">
        <f>+[3]Sheet1!B127</f>
        <v>5.3</v>
      </c>
      <c r="C126" t="str">
        <f>+[3]Sheet1!C127</f>
        <v>АПЕЛАЦИОНИ СУДОВИ</v>
      </c>
      <c r="D126">
        <f t="shared" si="2"/>
        <v>30211</v>
      </c>
      <c r="E126">
        <f t="shared" si="3"/>
        <v>100</v>
      </c>
    </row>
    <row r="127" spans="1:5">
      <c r="A127">
        <f>+[3]Sheet1!A128</f>
        <v>30215</v>
      </c>
      <c r="B127" t="str">
        <f>+[3]Sheet1!B128</f>
        <v>5.4</v>
      </c>
      <c r="C127" t="str">
        <f>+[3]Sheet1!C128</f>
        <v>ДРЖАВНО ВЕЋЕ ТУЖИЛАЦА</v>
      </c>
      <c r="D127">
        <f t="shared" si="2"/>
        <v>30215</v>
      </c>
      <c r="E127">
        <f t="shared" si="3"/>
        <v>100</v>
      </c>
    </row>
    <row r="128" spans="1:5">
      <c r="A128">
        <f>+[3]Sheet1!A129</f>
        <v>30216</v>
      </c>
      <c r="B128" t="str">
        <f>+[3]Sheet1!B129</f>
        <v>5.5</v>
      </c>
      <c r="C128" t="str">
        <f>+[3]Sheet1!C129</f>
        <v>ВИСОКИ САВЕТ СУДСТВА</v>
      </c>
      <c r="D128">
        <f t="shared" si="2"/>
        <v>30216</v>
      </c>
      <c r="E128">
        <f t="shared" si="3"/>
        <v>100</v>
      </c>
    </row>
    <row r="129" spans="1:5">
      <c r="A129">
        <f>+[3]Sheet1!A130</f>
        <v>30202</v>
      </c>
      <c r="B129" t="str">
        <f>+[3]Sheet1!B130</f>
        <v>5.6</v>
      </c>
      <c r="C129" t="str">
        <f>+[3]Sheet1!C130</f>
        <v>ВИШИ ТРГОВИНСКИ СУД</v>
      </c>
      <c r="D129">
        <f t="shared" si="2"/>
        <v>30202</v>
      </c>
      <c r="E129">
        <f t="shared" si="3"/>
        <v>100</v>
      </c>
    </row>
    <row r="130" spans="1:5">
      <c r="A130">
        <f>+[3]Sheet1!A131</f>
        <v>30203</v>
      </c>
      <c r="B130" t="str">
        <f>+[3]Sheet1!B131</f>
        <v>5.7</v>
      </c>
      <c r="C130" t="str">
        <f>+[3]Sheet1!C131</f>
        <v>РЕПУБЛИЧКО ЈАВНО ТУЖИЛАШТВО</v>
      </c>
      <c r="D130">
        <f t="shared" si="2"/>
        <v>30203</v>
      </c>
      <c r="E130">
        <f t="shared" si="3"/>
        <v>100</v>
      </c>
    </row>
    <row r="131" spans="1:5">
      <c r="A131">
        <f>+[3]Sheet1!A132</f>
        <v>30214</v>
      </c>
      <c r="B131" t="str">
        <f>+[3]Sheet1!B132</f>
        <v>5.8</v>
      </c>
      <c r="C131" t="str">
        <f>+[3]Sheet1!C132</f>
        <v>ТУЖИЛАШТВО ЗА РАТНЕ ЗЛОЧИНЕ</v>
      </c>
      <c r="D131">
        <f t="shared" si="2"/>
        <v>30214</v>
      </c>
      <c r="E131">
        <f t="shared" si="3"/>
        <v>100</v>
      </c>
    </row>
    <row r="132" spans="1:5">
      <c r="A132">
        <f>+[3]Sheet1!A133</f>
        <v>30204</v>
      </c>
      <c r="B132" t="str">
        <f>+[3]Sheet1!B133</f>
        <v>5.9</v>
      </c>
      <c r="C132" t="str">
        <f>+[3]Sheet1!C133</f>
        <v>РЕПУБЛИЧКО ЈАВНО ПРАВОБРАНИЛАШТВО</v>
      </c>
      <c r="D132">
        <f t="shared" si="2"/>
        <v>30204</v>
      </c>
      <c r="E132">
        <f t="shared" si="3"/>
        <v>100</v>
      </c>
    </row>
    <row r="133" spans="1:5">
      <c r="A133">
        <f>+[3]Sheet1!A134</f>
        <v>41102</v>
      </c>
      <c r="B133" t="str">
        <f>+[3]Sheet1!B134</f>
        <v>56.1</v>
      </c>
      <c r="C133" t="str">
        <f>+[3]Sheet1!C134</f>
        <v>СЕВЕРНОБАЧКИ УПРАВНИ ОКРУГ</v>
      </c>
      <c r="D133">
        <f t="shared" si="2"/>
        <v>41102</v>
      </c>
      <c r="E133">
        <f t="shared" si="3"/>
        <v>100</v>
      </c>
    </row>
    <row r="134" spans="1:5">
      <c r="A134">
        <f>+[3]Sheet1!A135</f>
        <v>41111</v>
      </c>
      <c r="B134" t="str">
        <f>+[3]Sheet1!B135</f>
        <v>56.10</v>
      </c>
      <c r="C134" t="str">
        <f>+[3]Sheet1!C135</f>
        <v>ПОДУНАВСКИ УПРАВНИ ОКРУГ</v>
      </c>
      <c r="D134">
        <f t="shared" ref="D134:D168" si="4">+A134</f>
        <v>41111</v>
      </c>
      <c r="E134">
        <f t="shared" ref="E134:E165" si="5">+IF($B134&lt;100,$B134,100)</f>
        <v>100</v>
      </c>
    </row>
    <row r="135" spans="1:5">
      <c r="A135">
        <f>+[3]Sheet1!A136</f>
        <v>41112</v>
      </c>
      <c r="B135" t="str">
        <f>+[3]Sheet1!B136</f>
        <v>56.11</v>
      </c>
      <c r="C135" t="str">
        <f>+[3]Sheet1!C136</f>
        <v>БРАНИЧЕВСКИ УПРАВНИ ОКРУГ</v>
      </c>
      <c r="D135">
        <f t="shared" si="4"/>
        <v>41112</v>
      </c>
      <c r="E135">
        <f t="shared" si="5"/>
        <v>100</v>
      </c>
    </row>
    <row r="136" spans="1:5">
      <c r="A136">
        <f>+[3]Sheet1!A137</f>
        <v>41113</v>
      </c>
      <c r="B136" t="str">
        <f>+[3]Sheet1!B137</f>
        <v>56.12</v>
      </c>
      <c r="C136" t="str">
        <f>+[3]Sheet1!C137</f>
        <v>ШУМАДИЈСКИ УПРАВНИ ОКРУГ</v>
      </c>
      <c r="D136">
        <f t="shared" si="4"/>
        <v>41113</v>
      </c>
      <c r="E136">
        <f t="shared" si="5"/>
        <v>100</v>
      </c>
    </row>
    <row r="137" spans="1:5">
      <c r="A137">
        <f>+[3]Sheet1!A138</f>
        <v>41114</v>
      </c>
      <c r="B137" t="str">
        <f>+[3]Sheet1!B138</f>
        <v>56.13</v>
      </c>
      <c r="C137" t="str">
        <f>+[3]Sheet1!C138</f>
        <v>ПОМОРАВСКИ УПРАВНИ ОКРУГ</v>
      </c>
      <c r="D137">
        <f t="shared" si="4"/>
        <v>41114</v>
      </c>
      <c r="E137">
        <f t="shared" si="5"/>
        <v>100</v>
      </c>
    </row>
    <row r="138" spans="1:5">
      <c r="A138">
        <f>+[3]Sheet1!A139</f>
        <v>41115</v>
      </c>
      <c r="B138" t="str">
        <f>+[3]Sheet1!B139</f>
        <v>56.14</v>
      </c>
      <c r="C138" t="str">
        <f>+[3]Sheet1!C139</f>
        <v>БОРСКИ УПРАВНИ ОКРУГ</v>
      </c>
      <c r="D138">
        <f t="shared" si="4"/>
        <v>41115</v>
      </c>
      <c r="E138">
        <f t="shared" si="5"/>
        <v>100</v>
      </c>
    </row>
    <row r="139" spans="1:5">
      <c r="A139">
        <f>+[3]Sheet1!A140</f>
        <v>41116</v>
      </c>
      <c r="B139" t="str">
        <f>+[3]Sheet1!B140</f>
        <v>56.15</v>
      </c>
      <c r="C139" t="str">
        <f>+[3]Sheet1!C140</f>
        <v>ЗАЈЕЧАРСКИ УПРАВНИ ОКРУГ</v>
      </c>
      <c r="D139">
        <f t="shared" si="4"/>
        <v>41116</v>
      </c>
      <c r="E139">
        <f t="shared" si="5"/>
        <v>100</v>
      </c>
    </row>
    <row r="140" spans="1:5">
      <c r="A140">
        <f>+[3]Sheet1!A141</f>
        <v>41117</v>
      </c>
      <c r="B140" t="str">
        <f>+[3]Sheet1!B141</f>
        <v>56.16</v>
      </c>
      <c r="C140" t="str">
        <f>+[3]Sheet1!C141</f>
        <v>ЗЛАТИБОРСКИ УПРАВНИ ОКРУГ</v>
      </c>
      <c r="D140">
        <f t="shared" si="4"/>
        <v>41117</v>
      </c>
      <c r="E140">
        <f t="shared" si="5"/>
        <v>100</v>
      </c>
    </row>
    <row r="141" spans="1:5">
      <c r="A141">
        <f>+[3]Sheet1!A142</f>
        <v>41118</v>
      </c>
      <c r="B141" t="str">
        <f>+[3]Sheet1!B142</f>
        <v>56.17</v>
      </c>
      <c r="C141" t="str">
        <f>+[3]Sheet1!C142</f>
        <v>МОРАВИЧКИ УПРАВНИ ОКРУГ</v>
      </c>
      <c r="D141">
        <f t="shared" si="4"/>
        <v>41118</v>
      </c>
      <c r="E141">
        <f t="shared" si="5"/>
        <v>100</v>
      </c>
    </row>
    <row r="142" spans="1:5">
      <c r="A142">
        <f>+[3]Sheet1!A143</f>
        <v>41119</v>
      </c>
      <c r="B142" t="str">
        <f>+[3]Sheet1!B143</f>
        <v>56.18</v>
      </c>
      <c r="C142" t="str">
        <f>+[3]Sheet1!C143</f>
        <v>РАШКИ УПРАВНИ ОКРУГ</v>
      </c>
      <c r="D142">
        <f t="shared" si="4"/>
        <v>41119</v>
      </c>
      <c r="E142">
        <f t="shared" si="5"/>
        <v>100</v>
      </c>
    </row>
    <row r="143" spans="1:5">
      <c r="A143">
        <f>+[3]Sheet1!A144</f>
        <v>41120</v>
      </c>
      <c r="B143" t="str">
        <f>+[3]Sheet1!B144</f>
        <v>56.19</v>
      </c>
      <c r="C143" t="str">
        <f>+[3]Sheet1!C144</f>
        <v>РАСИНСКИ УПРАВНИ ОКРУГ</v>
      </c>
      <c r="D143">
        <f t="shared" si="4"/>
        <v>41120</v>
      </c>
      <c r="E143">
        <f t="shared" si="5"/>
        <v>100</v>
      </c>
    </row>
    <row r="144" spans="1:5">
      <c r="A144">
        <f>+[3]Sheet1!A145</f>
        <v>41103</v>
      </c>
      <c r="B144" t="str">
        <f>+[3]Sheet1!B145</f>
        <v>56.2</v>
      </c>
      <c r="C144" t="str">
        <f>+[3]Sheet1!C145</f>
        <v>СРЕДЊЕБАНАТСКИ УПРАВНИ ОКРУГ</v>
      </c>
      <c r="D144">
        <f t="shared" si="4"/>
        <v>41103</v>
      </c>
      <c r="E144">
        <f t="shared" si="5"/>
        <v>100</v>
      </c>
    </row>
    <row r="145" spans="1:5">
      <c r="A145">
        <f>+[3]Sheet1!A146</f>
        <v>41121</v>
      </c>
      <c r="B145" t="str">
        <f>+[3]Sheet1!B146</f>
        <v>56.20</v>
      </c>
      <c r="C145" t="str">
        <f>+[3]Sheet1!C146</f>
        <v>НИШАВСКИ УПРАВНИ ОКРУГ</v>
      </c>
      <c r="D145">
        <f t="shared" si="4"/>
        <v>41121</v>
      </c>
      <c r="E145">
        <f t="shared" si="5"/>
        <v>100</v>
      </c>
    </row>
    <row r="146" spans="1:5">
      <c r="A146">
        <f>+[3]Sheet1!A147</f>
        <v>41122</v>
      </c>
      <c r="B146" t="str">
        <f>+[3]Sheet1!B147</f>
        <v>56.21</v>
      </c>
      <c r="C146" t="str">
        <f>+[3]Sheet1!C147</f>
        <v>ТОПЛИЧКИ УПРАВНИ ОКРУГ</v>
      </c>
      <c r="D146">
        <f t="shared" si="4"/>
        <v>41122</v>
      </c>
      <c r="E146">
        <f t="shared" si="5"/>
        <v>100</v>
      </c>
    </row>
    <row r="147" spans="1:5">
      <c r="A147">
        <f>+[3]Sheet1!A148</f>
        <v>41123</v>
      </c>
      <c r="B147" t="str">
        <f>+[3]Sheet1!B148</f>
        <v>56.22</v>
      </c>
      <c r="C147" t="str">
        <f>+[3]Sheet1!C148</f>
        <v>ПИРОТСКИ УПРАВНИ ОКРУГ</v>
      </c>
      <c r="D147">
        <f t="shared" si="4"/>
        <v>41123</v>
      </c>
      <c r="E147">
        <f t="shared" si="5"/>
        <v>100</v>
      </c>
    </row>
    <row r="148" spans="1:5">
      <c r="A148">
        <f>+[3]Sheet1!A149</f>
        <v>41124</v>
      </c>
      <c r="B148" t="str">
        <f>+[3]Sheet1!B149</f>
        <v>56.23</v>
      </c>
      <c r="C148" t="str">
        <f>+[3]Sheet1!C149</f>
        <v>ЈАБЛАНИЧКИ УПРАВНИ ОКРУГ</v>
      </c>
      <c r="D148">
        <f t="shared" si="4"/>
        <v>41124</v>
      </c>
      <c r="E148">
        <f t="shared" si="5"/>
        <v>100</v>
      </c>
    </row>
    <row r="149" spans="1:5">
      <c r="A149">
        <f>+[3]Sheet1!A150</f>
        <v>41125</v>
      </c>
      <c r="B149" t="str">
        <f>+[3]Sheet1!B150</f>
        <v>56.24</v>
      </c>
      <c r="C149" t="str">
        <f>+[3]Sheet1!C150</f>
        <v>ПЧИЊСКИ УПРАВНИ ОКРУГ</v>
      </c>
      <c r="D149">
        <f t="shared" si="4"/>
        <v>41125</v>
      </c>
      <c r="E149">
        <f t="shared" si="5"/>
        <v>100</v>
      </c>
    </row>
    <row r="150" spans="1:5">
      <c r="A150">
        <f>+[3]Sheet1!A151</f>
        <v>41126</v>
      </c>
      <c r="B150" t="str">
        <f>+[3]Sheet1!B151</f>
        <v>56.25</v>
      </c>
      <c r="C150" t="str">
        <f>+[3]Sheet1!C151</f>
        <v>КОСОВСКИ УПРАВНИ ОКРУГ</v>
      </c>
      <c r="D150">
        <f t="shared" si="4"/>
        <v>41126</v>
      </c>
      <c r="E150">
        <f t="shared" si="5"/>
        <v>100</v>
      </c>
    </row>
    <row r="151" spans="1:5">
      <c r="A151">
        <f>+[3]Sheet1!A152</f>
        <v>41127</v>
      </c>
      <c r="B151" t="str">
        <f>+[3]Sheet1!B152</f>
        <v>56.26</v>
      </c>
      <c r="C151" t="str">
        <f>+[3]Sheet1!C152</f>
        <v>ПЕЋКИ УПРАВНИ ОКРУГ</v>
      </c>
      <c r="D151">
        <f t="shared" si="4"/>
        <v>41127</v>
      </c>
      <c r="E151">
        <f t="shared" si="5"/>
        <v>100</v>
      </c>
    </row>
    <row r="152" spans="1:5">
      <c r="A152">
        <f>+[3]Sheet1!A153</f>
        <v>41128</v>
      </c>
      <c r="B152" t="str">
        <f>+[3]Sheet1!B153</f>
        <v>56.27</v>
      </c>
      <c r="C152" t="str">
        <f>+[3]Sheet1!C153</f>
        <v>ПРИЗРЕНСКИ УПРАВНИ ОКРУГ</v>
      </c>
      <c r="D152">
        <f t="shared" si="4"/>
        <v>41128</v>
      </c>
      <c r="E152">
        <f t="shared" si="5"/>
        <v>100</v>
      </c>
    </row>
    <row r="153" spans="1:5">
      <c r="A153">
        <f>+[3]Sheet1!A154</f>
        <v>41129</v>
      </c>
      <c r="B153" t="str">
        <f>+[3]Sheet1!B154</f>
        <v>56.28</v>
      </c>
      <c r="C153" t="str">
        <f>+[3]Sheet1!C154</f>
        <v>КОСОВСКОМИТРОВАЧКИ УПРАВНИ ОКРУГ</v>
      </c>
      <c r="D153">
        <f t="shared" si="4"/>
        <v>41129</v>
      </c>
      <c r="E153">
        <f t="shared" si="5"/>
        <v>100</v>
      </c>
    </row>
    <row r="154" spans="1:5">
      <c r="A154">
        <f>+[3]Sheet1!A155</f>
        <v>41130</v>
      </c>
      <c r="B154" t="str">
        <f>+[3]Sheet1!B155</f>
        <v>56.29</v>
      </c>
      <c r="C154" t="str">
        <f>+[3]Sheet1!C155</f>
        <v>КОСОВСКОПОМОРАВСКИ УПРАВНИ ОКРУГ</v>
      </c>
      <c r="D154">
        <f t="shared" si="4"/>
        <v>41130</v>
      </c>
      <c r="E154">
        <f t="shared" si="5"/>
        <v>100</v>
      </c>
    </row>
    <row r="155" spans="1:5">
      <c r="A155">
        <f>+[3]Sheet1!A156</f>
        <v>41104</v>
      </c>
      <c r="B155" t="str">
        <f>+[3]Sheet1!B156</f>
        <v>56.3</v>
      </c>
      <c r="C155" t="str">
        <f>+[3]Sheet1!C156</f>
        <v>СЕВЕРНОБАНАТСКИ УПРАВНИ ОКРУГ</v>
      </c>
      <c r="D155">
        <f t="shared" si="4"/>
        <v>41104</v>
      </c>
      <c r="E155">
        <f t="shared" si="5"/>
        <v>100</v>
      </c>
    </row>
    <row r="156" spans="1:5">
      <c r="A156">
        <f>+[3]Sheet1!A157</f>
        <v>41105</v>
      </c>
      <c r="B156" t="str">
        <f>+[3]Sheet1!B157</f>
        <v>56.4</v>
      </c>
      <c r="C156" t="str">
        <f>+[3]Sheet1!C157</f>
        <v>ЈУЖНОБАНАТСКИ  УПРАВНИ ОКРУГ</v>
      </c>
      <c r="D156">
        <f t="shared" si="4"/>
        <v>41105</v>
      </c>
      <c r="E156">
        <f t="shared" si="5"/>
        <v>100</v>
      </c>
    </row>
    <row r="157" spans="1:5">
      <c r="A157">
        <f>+[3]Sheet1!A158</f>
        <v>41106</v>
      </c>
      <c r="B157" t="str">
        <f>+[3]Sheet1!B158</f>
        <v>56.5</v>
      </c>
      <c r="C157" t="str">
        <f>+[3]Sheet1!C158</f>
        <v>ЗАПАДНОБАЧКИ УПРАВНИ ОКРУГ</v>
      </c>
      <c r="D157">
        <f t="shared" si="4"/>
        <v>41106</v>
      </c>
      <c r="E157">
        <f t="shared" si="5"/>
        <v>100</v>
      </c>
    </row>
    <row r="158" spans="1:5">
      <c r="A158">
        <f>+[3]Sheet1!A159</f>
        <v>41108</v>
      </c>
      <c r="B158" t="str">
        <f>+[3]Sheet1!B159</f>
        <v>56.6</v>
      </c>
      <c r="C158" t="str">
        <f>+[3]Sheet1!C159</f>
        <v>СРЕМСКИ УПРАВНИ ОКРУГ</v>
      </c>
      <c r="D158">
        <f t="shared" si="4"/>
        <v>41108</v>
      </c>
      <c r="E158">
        <f t="shared" si="5"/>
        <v>100</v>
      </c>
    </row>
    <row r="159" spans="1:5">
      <c r="A159">
        <f>+[3]Sheet1!A160</f>
        <v>41107</v>
      </c>
      <c r="B159" t="str">
        <f>+[3]Sheet1!B160</f>
        <v>56.7</v>
      </c>
      <c r="C159" t="str">
        <f>+[3]Sheet1!C160</f>
        <v>ЈУЖНОБАЧКИ УПРАВНИ ОКРУГ</v>
      </c>
      <c r="D159">
        <f t="shared" si="4"/>
        <v>41107</v>
      </c>
      <c r="E159">
        <f t="shared" si="5"/>
        <v>100</v>
      </c>
    </row>
    <row r="160" spans="1:5">
      <c r="A160">
        <f>+[3]Sheet1!A161</f>
        <v>41109</v>
      </c>
      <c r="B160" t="str">
        <f>+[3]Sheet1!B161</f>
        <v>56.8</v>
      </c>
      <c r="C160" t="str">
        <f>+[3]Sheet1!C161</f>
        <v>МАЧВАНСКИ УПРАВНИ ОКРУГ</v>
      </c>
      <c r="D160">
        <f t="shared" si="4"/>
        <v>41109</v>
      </c>
      <c r="E160">
        <f t="shared" si="5"/>
        <v>100</v>
      </c>
    </row>
    <row r="161" spans="1:5">
      <c r="A161">
        <f>+[3]Sheet1!A162</f>
        <v>41110</v>
      </c>
      <c r="B161" t="str">
        <f>+[3]Sheet1!B162</f>
        <v>56.9</v>
      </c>
      <c r="C161" t="str">
        <f>+[3]Sheet1!C162</f>
        <v>КОЛУБАРСКИ УПРАВНИ ОКРУГ</v>
      </c>
      <c r="D161">
        <f t="shared" si="4"/>
        <v>41110</v>
      </c>
      <c r="E161">
        <f t="shared" si="5"/>
        <v>100</v>
      </c>
    </row>
    <row r="162" spans="1:5">
      <c r="A162">
        <f>+[3]Sheet1!A163</f>
        <v>61031</v>
      </c>
      <c r="B162" t="str">
        <f>+[3]Sheet1!B163</f>
        <v>8.1</v>
      </c>
      <c r="C162" t="str">
        <f>+[3]Sheet1!C163</f>
        <v>ДИПЛОМАТСКО-КОНЗУЛАРНА ПРЕДСТАВНИШТВА</v>
      </c>
      <c r="D162">
        <f t="shared" si="4"/>
        <v>61031</v>
      </c>
      <c r="E162">
        <f t="shared" si="5"/>
        <v>100</v>
      </c>
    </row>
    <row r="163" spans="1:5">
      <c r="A163">
        <f>+[3]Sheet1!A164</f>
        <v>61041</v>
      </c>
      <c r="B163" t="str">
        <f>+[3]Sheet1!B164</f>
        <v>9.1</v>
      </c>
      <c r="C163" t="str">
        <f>+[3]Sheet1!C164</f>
        <v>ИНСПЕКТОРАТ ОДБРАНЕ</v>
      </c>
      <c r="D163">
        <f t="shared" si="4"/>
        <v>61041</v>
      </c>
      <c r="E163">
        <f t="shared" si="5"/>
        <v>100</v>
      </c>
    </row>
    <row r="164" spans="1:5">
      <c r="A164">
        <f>+[3]Sheet1!A165</f>
        <v>61042</v>
      </c>
      <c r="B164" t="str">
        <f>+[3]Sheet1!B165</f>
        <v>9.2</v>
      </c>
      <c r="C164" t="str">
        <f>+[3]Sheet1!C165</f>
        <v>ВОЈНА СЛУЖБА БЕЗБЕДНОСТИ</v>
      </c>
      <c r="D164">
        <f t="shared" si="4"/>
        <v>61042</v>
      </c>
      <c r="E164">
        <f t="shared" si="5"/>
        <v>100</v>
      </c>
    </row>
    <row r="165" spans="1:5">
      <c r="A165">
        <f>+[3]Sheet1!A166</f>
        <v>61043</v>
      </c>
      <c r="B165" t="str">
        <f>+[3]Sheet1!B166</f>
        <v>9.3</v>
      </c>
      <c r="C165" t="str">
        <f>+[3]Sheet1!C166</f>
        <v>ВОЈНО-ОБАВЕШТАЈНА СЛУЖБА</v>
      </c>
      <c r="D165">
        <f t="shared" si="4"/>
        <v>61043</v>
      </c>
      <c r="E165">
        <f t="shared" si="5"/>
        <v>100</v>
      </c>
    </row>
    <row r="166" spans="1:5">
      <c r="A166">
        <f>+[3]Sheet1!A167</f>
        <v>0</v>
      </c>
      <c r="B166">
        <f>+[3]Sheet1!B167</f>
        <v>0</v>
      </c>
      <c r="C166">
        <f>+[3]Sheet1!C167</f>
        <v>0</v>
      </c>
      <c r="D166">
        <f t="shared" si="4"/>
        <v>0</v>
      </c>
      <c r="E166">
        <f>+[3]Sheet1!E167</f>
        <v>0</v>
      </c>
    </row>
    <row r="167" spans="1:5">
      <c r="A167">
        <f>+[3]Sheet1!A168</f>
        <v>0</v>
      </c>
      <c r="B167">
        <f>+[3]Sheet1!B168</f>
        <v>0</v>
      </c>
      <c r="C167">
        <f>+[3]Sheet1!C168</f>
        <v>0</v>
      </c>
      <c r="D167">
        <f t="shared" si="4"/>
        <v>0</v>
      </c>
      <c r="E167">
        <f>+[3]Sheet1!E168</f>
        <v>0</v>
      </c>
    </row>
    <row r="168" spans="1:5">
      <c r="A168">
        <f>+[3]Sheet1!A169</f>
        <v>0</v>
      </c>
      <c r="B168">
        <f>+[3]Sheet1!B169</f>
        <v>0</v>
      </c>
      <c r="C168">
        <f>+[3]Sheet1!C169</f>
        <v>0</v>
      </c>
      <c r="D168">
        <f t="shared" si="4"/>
        <v>0</v>
      </c>
      <c r="E168">
        <f>+[3]Sheet1!E169</f>
        <v>0</v>
      </c>
    </row>
    <row r="169" spans="1:5">
      <c r="D169" s="80"/>
    </row>
    <row r="170" spans="1:5">
      <c r="D170" s="80"/>
    </row>
    <row r="171" spans="1:5">
      <c r="D171" s="80"/>
    </row>
    <row r="172" spans="1:5">
      <c r="D172" s="80"/>
    </row>
    <row r="173" spans="1:5">
      <c r="D173" s="80"/>
    </row>
    <row r="174" spans="1:5">
      <c r="D174" s="80"/>
    </row>
    <row r="175" spans="1:5">
      <c r="A175" s="81" t="s">
        <v>84</v>
      </c>
      <c r="B175" s="81" t="s">
        <v>85</v>
      </c>
      <c r="C175" s="81" t="s">
        <v>86</v>
      </c>
    </row>
    <row r="177" spans="1:5" ht="25.5">
      <c r="A177">
        <v>41700</v>
      </c>
      <c r="B177" s="82">
        <v>9999</v>
      </c>
      <c r="C177" s="83" t="s">
        <v>87</v>
      </c>
      <c r="D177" s="82">
        <v>27</v>
      </c>
      <c r="E177">
        <f t="shared" ref="E177:E184" si="6">+IF(B177&lt;61,B177,100)</f>
        <v>100</v>
      </c>
    </row>
    <row r="178" spans="1:5">
      <c r="A178">
        <v>0</v>
      </c>
      <c r="B178" s="82">
        <v>9999</v>
      </c>
      <c r="C178" s="83"/>
      <c r="E178">
        <f t="shared" si="6"/>
        <v>100</v>
      </c>
    </row>
    <row r="179" spans="1:5">
      <c r="A179" t="s">
        <v>88</v>
      </c>
      <c r="B179" s="82">
        <v>9999</v>
      </c>
      <c r="C179" s="83"/>
      <c r="E179">
        <f t="shared" si="6"/>
        <v>100</v>
      </c>
    </row>
    <row r="180" spans="1:5">
      <c r="A180">
        <v>10207</v>
      </c>
      <c r="B180" s="82">
        <v>9999</v>
      </c>
      <c r="C180" s="84" t="s">
        <v>89</v>
      </c>
      <c r="D180" s="85">
        <v>26</v>
      </c>
      <c r="E180">
        <f t="shared" si="6"/>
        <v>100</v>
      </c>
    </row>
    <row r="181" spans="1:5" ht="25.5">
      <c r="A181">
        <v>10209</v>
      </c>
      <c r="B181" s="82">
        <v>9999</v>
      </c>
      <c r="C181" s="84" t="s">
        <v>90</v>
      </c>
      <c r="D181" s="85">
        <v>27</v>
      </c>
      <c r="E181">
        <f t="shared" si="6"/>
        <v>100</v>
      </c>
    </row>
    <row r="182" spans="1:5">
      <c r="A182">
        <v>10702</v>
      </c>
      <c r="B182" s="82">
        <v>9999</v>
      </c>
      <c r="C182" s="83" t="s">
        <v>91</v>
      </c>
      <c r="D182" s="85">
        <v>14</v>
      </c>
      <c r="E182">
        <f t="shared" si="6"/>
        <v>100</v>
      </c>
    </row>
    <row r="183" spans="1:5">
      <c r="A183">
        <v>0</v>
      </c>
      <c r="B183" s="82">
        <v>9999</v>
      </c>
      <c r="E183">
        <f t="shared" si="6"/>
        <v>100</v>
      </c>
    </row>
    <row r="184" spans="1:5">
      <c r="A184">
        <v>0</v>
      </c>
      <c r="B184" s="82">
        <v>9999</v>
      </c>
      <c r="E184">
        <f t="shared" si="6"/>
        <v>100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209"/>
  <sheetViews>
    <sheetView zoomScale="75" workbookViewId="0">
      <pane xSplit="9" ySplit="6" topLeftCell="J176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.75"/>
  <cols>
    <col min="1" max="1" width="5" customWidth="1"/>
    <col min="2" max="2" width="7.42578125" customWidth="1"/>
    <col min="3" max="3" width="11.28515625" customWidth="1"/>
    <col min="6" max="6" width="8.85546875" customWidth="1"/>
    <col min="7" max="7" width="7.5703125" customWidth="1"/>
    <col min="10" max="10" width="57.42578125" customWidth="1"/>
    <col min="11" max="11" width="7.42578125" style="45" customWidth="1"/>
    <col min="12" max="12" width="11.42578125" customWidth="1"/>
  </cols>
  <sheetData>
    <row r="1" spans="1:27">
      <c r="A1" t="s">
        <v>70</v>
      </c>
      <c r="B1" s="33" t="e">
        <f>MAX(B7:B186)</f>
        <v>#REF!</v>
      </c>
      <c r="C1">
        <v>1</v>
      </c>
      <c r="D1" t="s">
        <v>71</v>
      </c>
      <c r="F1">
        <f>43*14</f>
        <v>602</v>
      </c>
      <c r="K1" s="34"/>
    </row>
    <row r="2" spans="1:27">
      <c r="C2">
        <v>2</v>
      </c>
      <c r="D2" t="s">
        <v>72</v>
      </c>
      <c r="F2">
        <f>191*16</f>
        <v>3056</v>
      </c>
      <c r="K2" s="34"/>
    </row>
    <row r="3" spans="1:27">
      <c r="C3">
        <v>3</v>
      </c>
      <c r="D3" t="s">
        <v>73</v>
      </c>
      <c r="K3" s="34"/>
    </row>
    <row r="4" spans="1:27" ht="13.5" thickBot="1">
      <c r="C4" s="35" t="s">
        <v>74</v>
      </c>
      <c r="D4" s="36"/>
      <c r="E4" s="36"/>
      <c r="F4" s="36"/>
      <c r="G4" s="36"/>
      <c r="H4" s="36"/>
      <c r="I4" s="36"/>
      <c r="K4" s="34"/>
    </row>
    <row r="5" spans="1:27" ht="30">
      <c r="B5" s="37" t="s">
        <v>75</v>
      </c>
      <c r="C5" s="38" t="s">
        <v>76</v>
      </c>
      <c r="D5" s="38" t="s">
        <v>68</v>
      </c>
      <c r="E5" s="25" t="s">
        <v>60</v>
      </c>
      <c r="F5" s="25" t="s">
        <v>57</v>
      </c>
      <c r="G5" s="25" t="s">
        <v>58</v>
      </c>
      <c r="H5" s="25" t="s">
        <v>59</v>
      </c>
      <c r="I5" s="39" t="s">
        <v>1</v>
      </c>
      <c r="J5" s="40" t="s">
        <v>2</v>
      </c>
      <c r="K5" s="40" t="s">
        <v>77</v>
      </c>
      <c r="L5" s="40" t="s">
        <v>78</v>
      </c>
    </row>
    <row r="6" spans="1:27" ht="15">
      <c r="B6" s="33">
        <f>+'[4]v-baza'!$B$1</f>
        <v>0</v>
      </c>
      <c r="I6" s="41" t="s">
        <v>10</v>
      </c>
      <c r="J6" s="42" t="s">
        <v>11</v>
      </c>
      <c r="K6" s="42"/>
      <c r="L6" s="42" t="s">
        <v>12</v>
      </c>
    </row>
    <row r="7" spans="1:27" ht="15">
      <c r="A7">
        <v>1</v>
      </c>
      <c r="B7" t="e">
        <f>+IF(+L7&gt;0,MAX(B$6:B6)+1,0)</f>
        <v>#REF!</v>
      </c>
      <c r="C7">
        <v>2</v>
      </c>
      <c r="E7" s="29" t="e">
        <f>+#REF!</f>
        <v>#REF!</v>
      </c>
      <c r="F7" s="29" t="e">
        <f>#REF!</f>
        <v>#REF!</v>
      </c>
      <c r="G7" s="27" t="e">
        <f>#REF!</f>
        <v>#REF!</v>
      </c>
      <c r="H7" s="29" t="e">
        <f>#REF!</f>
        <v>#REF!</v>
      </c>
      <c r="I7" s="46">
        <v>511</v>
      </c>
      <c r="J7" s="47" t="s">
        <v>23</v>
      </c>
      <c r="K7" s="43">
        <v>1</v>
      </c>
      <c r="L7" s="44" t="e">
        <f>+#REF!</f>
        <v>#REF!</v>
      </c>
    </row>
    <row r="8" spans="1:27" ht="15">
      <c r="A8">
        <f>+A7+1</f>
        <v>2</v>
      </c>
      <c r="B8" t="e">
        <f>+IF(+L8&gt;0,MAX(B$6:B7)+1,0)</f>
        <v>#REF!</v>
      </c>
      <c r="C8">
        <v>2</v>
      </c>
      <c r="E8" t="e">
        <f>+E7</f>
        <v>#REF!</v>
      </c>
      <c r="F8" t="e">
        <f>+F7</f>
        <v>#REF!</v>
      </c>
      <c r="G8" s="26" t="e">
        <f>+G7</f>
        <v>#REF!</v>
      </c>
      <c r="H8" t="e">
        <f>+H7</f>
        <v>#REF!</v>
      </c>
      <c r="I8" s="46">
        <v>512</v>
      </c>
      <c r="J8" s="47" t="s">
        <v>28</v>
      </c>
      <c r="K8" s="43">
        <f t="shared" ref="K8:K71" si="0">+K7</f>
        <v>1</v>
      </c>
      <c r="L8" s="44" t="e">
        <f>+#REF!</f>
        <v>#REF!</v>
      </c>
      <c r="AA8" s="44"/>
    </row>
    <row r="9" spans="1:27" ht="15">
      <c r="A9">
        <f t="shared" ref="A9:A72" si="1">+A8+1</f>
        <v>3</v>
      </c>
      <c r="B9" t="e">
        <f>+IF(+L9&gt;0,MAX(B$6:B8)+1,0)</f>
        <v>#REF!</v>
      </c>
      <c r="C9">
        <v>2</v>
      </c>
      <c r="E9" t="e">
        <f t="shared" ref="E9:H72" si="2">+E8</f>
        <v>#REF!</v>
      </c>
      <c r="F9" t="e">
        <f t="shared" si="2"/>
        <v>#REF!</v>
      </c>
      <c r="G9" s="26" t="e">
        <f t="shared" si="2"/>
        <v>#REF!</v>
      </c>
      <c r="H9" t="e">
        <f t="shared" si="2"/>
        <v>#REF!</v>
      </c>
      <c r="I9" s="46">
        <v>513</v>
      </c>
      <c r="J9" s="47" t="s">
        <v>38</v>
      </c>
      <c r="K9" s="43">
        <f t="shared" si="0"/>
        <v>1</v>
      </c>
      <c r="L9" s="44" t="e">
        <f>+#REF!</f>
        <v>#REF!</v>
      </c>
      <c r="AA9" s="44"/>
    </row>
    <row r="10" spans="1:27" ht="15">
      <c r="A10">
        <f t="shared" si="1"/>
        <v>4</v>
      </c>
      <c r="B10" t="e">
        <f>+IF(+L10&gt;0,MAX(B$6:B9)+1,0)</f>
        <v>#REF!</v>
      </c>
      <c r="C10">
        <v>2</v>
      </c>
      <c r="E10" t="e">
        <f t="shared" si="2"/>
        <v>#REF!</v>
      </c>
      <c r="F10" t="e">
        <f t="shared" si="2"/>
        <v>#REF!</v>
      </c>
      <c r="G10" s="26" t="e">
        <f t="shared" si="2"/>
        <v>#REF!</v>
      </c>
      <c r="H10" t="e">
        <f t="shared" si="2"/>
        <v>#REF!</v>
      </c>
      <c r="I10" s="48">
        <v>514</v>
      </c>
      <c r="J10" s="47" t="s">
        <v>39</v>
      </c>
      <c r="K10" s="43">
        <f t="shared" si="0"/>
        <v>1</v>
      </c>
      <c r="L10" s="44" t="e">
        <f>+#REF!</f>
        <v>#REF!</v>
      </c>
      <c r="AA10" s="44"/>
    </row>
    <row r="11" spans="1:27" ht="15">
      <c r="A11">
        <f t="shared" si="1"/>
        <v>5</v>
      </c>
      <c r="B11" t="e">
        <f>+IF(+L11&gt;0,MAX(B$6:B10)+1,0)</f>
        <v>#REF!</v>
      </c>
      <c r="C11">
        <v>2</v>
      </c>
      <c r="E11" t="e">
        <f t="shared" si="2"/>
        <v>#REF!</v>
      </c>
      <c r="F11" t="e">
        <f t="shared" si="2"/>
        <v>#REF!</v>
      </c>
      <c r="G11" s="26" t="e">
        <f t="shared" si="2"/>
        <v>#REF!</v>
      </c>
      <c r="H11" t="e">
        <f t="shared" si="2"/>
        <v>#REF!</v>
      </c>
      <c r="I11" s="48">
        <v>515</v>
      </c>
      <c r="J11" s="47" t="s">
        <v>40</v>
      </c>
      <c r="K11" s="43">
        <f t="shared" si="0"/>
        <v>1</v>
      </c>
      <c r="L11" s="44" t="e">
        <f>+#REF!</f>
        <v>#REF!</v>
      </c>
      <c r="AA11" s="44"/>
    </row>
    <row r="12" spans="1:27" ht="15">
      <c r="A12">
        <f t="shared" si="1"/>
        <v>6</v>
      </c>
      <c r="B12" t="e">
        <f>+IF(+L12&gt;0,MAX(B$6:B11)+1,0)</f>
        <v>#REF!</v>
      </c>
      <c r="C12">
        <v>2</v>
      </c>
      <c r="E12" t="e">
        <f t="shared" si="2"/>
        <v>#REF!</v>
      </c>
      <c r="F12" t="e">
        <f t="shared" si="2"/>
        <v>#REF!</v>
      </c>
      <c r="G12" s="26" t="e">
        <f t="shared" si="2"/>
        <v>#REF!</v>
      </c>
      <c r="H12" t="e">
        <f t="shared" si="2"/>
        <v>#REF!</v>
      </c>
      <c r="I12" s="46">
        <v>521</v>
      </c>
      <c r="J12" s="47" t="s">
        <v>41</v>
      </c>
      <c r="K12" s="43">
        <f t="shared" si="0"/>
        <v>1</v>
      </c>
      <c r="L12" s="44" t="e">
        <f>+#REF!</f>
        <v>#REF!</v>
      </c>
      <c r="AA12" s="44"/>
    </row>
    <row r="13" spans="1:27" ht="15">
      <c r="A13">
        <f t="shared" si="1"/>
        <v>7</v>
      </c>
      <c r="B13" t="e">
        <f>+IF(+L13&gt;0,MAX(B$6:B12)+1,0)</f>
        <v>#REF!</v>
      </c>
      <c r="C13">
        <v>2</v>
      </c>
      <c r="E13" t="e">
        <f t="shared" si="2"/>
        <v>#REF!</v>
      </c>
      <c r="F13" t="e">
        <f t="shared" si="2"/>
        <v>#REF!</v>
      </c>
      <c r="G13" s="26" t="e">
        <f t="shared" si="2"/>
        <v>#REF!</v>
      </c>
      <c r="H13" t="e">
        <f t="shared" si="2"/>
        <v>#REF!</v>
      </c>
      <c r="I13" s="46">
        <v>522</v>
      </c>
      <c r="J13" s="47" t="s">
        <v>42</v>
      </c>
      <c r="K13" s="43">
        <f t="shared" si="0"/>
        <v>1</v>
      </c>
      <c r="L13" s="44" t="e">
        <f>+#REF!</f>
        <v>#REF!</v>
      </c>
      <c r="AA13" s="44"/>
    </row>
    <row r="14" spans="1:27" ht="15">
      <c r="A14">
        <f t="shared" si="1"/>
        <v>8</v>
      </c>
      <c r="B14" t="e">
        <f>+IF(+L14&gt;0,MAX(B$6:B13)+1,0)</f>
        <v>#REF!</v>
      </c>
      <c r="C14">
        <v>2</v>
      </c>
      <c r="E14" t="e">
        <f t="shared" si="2"/>
        <v>#REF!</v>
      </c>
      <c r="F14" t="e">
        <f t="shared" si="2"/>
        <v>#REF!</v>
      </c>
      <c r="G14" s="26" t="e">
        <f t="shared" si="2"/>
        <v>#REF!</v>
      </c>
      <c r="H14" t="e">
        <f t="shared" si="2"/>
        <v>#REF!</v>
      </c>
      <c r="I14" s="46">
        <v>523</v>
      </c>
      <c r="J14" s="47" t="s">
        <v>46</v>
      </c>
      <c r="K14" s="43">
        <f t="shared" si="0"/>
        <v>1</v>
      </c>
      <c r="L14" s="44" t="e">
        <f>+#REF!</f>
        <v>#REF!</v>
      </c>
      <c r="AA14" s="44"/>
    </row>
    <row r="15" spans="1:27" ht="15">
      <c r="A15">
        <f t="shared" si="1"/>
        <v>9</v>
      </c>
      <c r="B15" t="e">
        <f>+IF(+L15&gt;0,MAX(B$6:B14)+1,0)</f>
        <v>#REF!</v>
      </c>
      <c r="C15">
        <v>2</v>
      </c>
      <c r="E15" t="e">
        <f t="shared" si="2"/>
        <v>#REF!</v>
      </c>
      <c r="F15" t="e">
        <f t="shared" si="2"/>
        <v>#REF!</v>
      </c>
      <c r="G15" s="26" t="e">
        <f t="shared" si="2"/>
        <v>#REF!</v>
      </c>
      <c r="H15" t="e">
        <f t="shared" si="2"/>
        <v>#REF!</v>
      </c>
      <c r="I15" s="46">
        <v>531</v>
      </c>
      <c r="J15" s="47" t="s">
        <v>47</v>
      </c>
      <c r="K15" s="43">
        <f t="shared" si="0"/>
        <v>1</v>
      </c>
      <c r="L15" s="44" t="e">
        <f>+#REF!</f>
        <v>#REF!</v>
      </c>
      <c r="AA15" s="44"/>
    </row>
    <row r="16" spans="1:27" ht="15">
      <c r="A16">
        <f t="shared" si="1"/>
        <v>10</v>
      </c>
      <c r="B16" t="e">
        <f>+IF(+L16&gt;0,MAX(B$6:B15)+1,0)</f>
        <v>#REF!</v>
      </c>
      <c r="C16">
        <v>2</v>
      </c>
      <c r="E16" t="e">
        <f t="shared" si="2"/>
        <v>#REF!</v>
      </c>
      <c r="F16" t="e">
        <f t="shared" si="2"/>
        <v>#REF!</v>
      </c>
      <c r="G16" s="26" t="e">
        <f t="shared" si="2"/>
        <v>#REF!</v>
      </c>
      <c r="H16" t="e">
        <f t="shared" si="2"/>
        <v>#REF!</v>
      </c>
      <c r="I16" s="46">
        <v>541</v>
      </c>
      <c r="J16" s="47" t="s">
        <v>48</v>
      </c>
      <c r="K16" s="43">
        <f t="shared" si="0"/>
        <v>1</v>
      </c>
      <c r="L16" s="44" t="e">
        <f>+#REF!</f>
        <v>#REF!</v>
      </c>
      <c r="AA16" s="44"/>
    </row>
    <row r="17" spans="1:27" ht="15">
      <c r="A17">
        <f t="shared" si="1"/>
        <v>11</v>
      </c>
      <c r="B17" t="e">
        <f>+IF(+L17&gt;0,MAX(B$6:B16)+1,0)</f>
        <v>#REF!</v>
      </c>
      <c r="C17">
        <v>2</v>
      </c>
      <c r="E17" t="e">
        <f t="shared" si="2"/>
        <v>#REF!</v>
      </c>
      <c r="F17" t="e">
        <f t="shared" si="2"/>
        <v>#REF!</v>
      </c>
      <c r="G17" s="26" t="e">
        <f t="shared" si="2"/>
        <v>#REF!</v>
      </c>
      <c r="H17" t="e">
        <f t="shared" si="2"/>
        <v>#REF!</v>
      </c>
      <c r="I17" s="46">
        <v>542</v>
      </c>
      <c r="J17" s="47" t="s">
        <v>49</v>
      </c>
      <c r="K17" s="43">
        <f t="shared" si="0"/>
        <v>1</v>
      </c>
      <c r="L17" s="44" t="e">
        <f>+#REF!</f>
        <v>#REF!</v>
      </c>
      <c r="AA17" s="44"/>
    </row>
    <row r="18" spans="1:27" ht="15">
      <c r="A18">
        <f t="shared" si="1"/>
        <v>12</v>
      </c>
      <c r="B18" t="e">
        <f>+IF(+L18&gt;0,MAX(B$6:B17)+1,0)</f>
        <v>#REF!</v>
      </c>
      <c r="C18">
        <v>2</v>
      </c>
      <c r="E18" t="e">
        <f t="shared" si="2"/>
        <v>#REF!</v>
      </c>
      <c r="F18" t="e">
        <f t="shared" si="2"/>
        <v>#REF!</v>
      </c>
      <c r="G18" s="26" t="e">
        <f t="shared" si="2"/>
        <v>#REF!</v>
      </c>
      <c r="H18" t="e">
        <f t="shared" si="2"/>
        <v>#REF!</v>
      </c>
      <c r="I18" s="50">
        <v>543</v>
      </c>
      <c r="J18" s="51" t="s">
        <v>51</v>
      </c>
      <c r="K18" s="43">
        <f t="shared" si="0"/>
        <v>1</v>
      </c>
      <c r="L18" s="44" t="e">
        <f>+#REF!</f>
        <v>#REF!</v>
      </c>
      <c r="AA18" s="44"/>
    </row>
    <row r="19" spans="1:27" ht="15">
      <c r="A19">
        <f t="shared" si="1"/>
        <v>13</v>
      </c>
      <c r="B19" t="e">
        <f>+IF(+L19&gt;0,MAX(B$6:B18)+1,0)</f>
        <v>#REF!</v>
      </c>
      <c r="C19">
        <v>2</v>
      </c>
      <c r="E19" t="e">
        <f t="shared" si="2"/>
        <v>#REF!</v>
      </c>
      <c r="F19" t="e">
        <f t="shared" si="2"/>
        <v>#REF!</v>
      </c>
      <c r="G19" s="26" t="e">
        <f t="shared" si="2"/>
        <v>#REF!</v>
      </c>
      <c r="H19" t="e">
        <f t="shared" si="2"/>
        <v>#REF!</v>
      </c>
      <c r="I19" s="46">
        <v>511</v>
      </c>
      <c r="J19" s="47" t="s">
        <v>23</v>
      </c>
      <c r="K19" s="43">
        <v>4</v>
      </c>
      <c r="L19" s="44" t="e">
        <f>+#REF!</f>
        <v>#REF!</v>
      </c>
      <c r="AA19" s="44"/>
    </row>
    <row r="20" spans="1:27" ht="15">
      <c r="A20">
        <f t="shared" si="1"/>
        <v>14</v>
      </c>
      <c r="B20" t="e">
        <f>+IF(+L20&gt;0,MAX(B$6:B19)+1,0)</f>
        <v>#REF!</v>
      </c>
      <c r="C20">
        <v>2</v>
      </c>
      <c r="E20" t="e">
        <f t="shared" si="2"/>
        <v>#REF!</v>
      </c>
      <c r="F20" t="e">
        <f t="shared" si="2"/>
        <v>#REF!</v>
      </c>
      <c r="G20" s="26" t="e">
        <f t="shared" si="2"/>
        <v>#REF!</v>
      </c>
      <c r="H20" t="e">
        <f t="shared" si="2"/>
        <v>#REF!</v>
      </c>
      <c r="I20" s="46">
        <v>512</v>
      </c>
      <c r="J20" s="47" t="s">
        <v>28</v>
      </c>
      <c r="K20" s="43">
        <f t="shared" si="0"/>
        <v>4</v>
      </c>
      <c r="L20" s="44" t="e">
        <f>+#REF!</f>
        <v>#REF!</v>
      </c>
      <c r="AA20" s="44"/>
    </row>
    <row r="21" spans="1:27" ht="15">
      <c r="A21">
        <f t="shared" si="1"/>
        <v>15</v>
      </c>
      <c r="B21" t="e">
        <f>+IF(+L21&gt;0,MAX(B$6:B20)+1,0)</f>
        <v>#REF!</v>
      </c>
      <c r="C21">
        <v>2</v>
      </c>
      <c r="E21" t="e">
        <f t="shared" si="2"/>
        <v>#REF!</v>
      </c>
      <c r="F21" t="e">
        <f t="shared" si="2"/>
        <v>#REF!</v>
      </c>
      <c r="G21" s="26" t="e">
        <f t="shared" si="2"/>
        <v>#REF!</v>
      </c>
      <c r="H21" t="e">
        <f t="shared" si="2"/>
        <v>#REF!</v>
      </c>
      <c r="I21" s="46">
        <v>513</v>
      </c>
      <c r="J21" s="47" t="s">
        <v>38</v>
      </c>
      <c r="K21" s="43">
        <f t="shared" si="0"/>
        <v>4</v>
      </c>
      <c r="L21" s="44" t="e">
        <f>+#REF!</f>
        <v>#REF!</v>
      </c>
      <c r="AA21" s="44"/>
    </row>
    <row r="22" spans="1:27" ht="15">
      <c r="A22">
        <f t="shared" si="1"/>
        <v>16</v>
      </c>
      <c r="B22" t="e">
        <f>+IF(+L22&gt;0,MAX(B$6:B21)+1,0)</f>
        <v>#REF!</v>
      </c>
      <c r="C22">
        <v>2</v>
      </c>
      <c r="E22" t="e">
        <f t="shared" si="2"/>
        <v>#REF!</v>
      </c>
      <c r="F22" t="e">
        <f t="shared" si="2"/>
        <v>#REF!</v>
      </c>
      <c r="G22" s="26" t="e">
        <f t="shared" si="2"/>
        <v>#REF!</v>
      </c>
      <c r="H22" t="e">
        <f t="shared" si="2"/>
        <v>#REF!</v>
      </c>
      <c r="I22" s="48">
        <v>514</v>
      </c>
      <c r="J22" s="47" t="s">
        <v>39</v>
      </c>
      <c r="K22" s="43">
        <f t="shared" si="0"/>
        <v>4</v>
      </c>
      <c r="L22" s="44" t="e">
        <f>+#REF!</f>
        <v>#REF!</v>
      </c>
      <c r="AA22" s="44"/>
    </row>
    <row r="23" spans="1:27" ht="15">
      <c r="A23">
        <f t="shared" si="1"/>
        <v>17</v>
      </c>
      <c r="B23" t="e">
        <f>+IF(+L23&gt;0,MAX(B$6:B22)+1,0)</f>
        <v>#REF!</v>
      </c>
      <c r="C23">
        <v>2</v>
      </c>
      <c r="E23" t="e">
        <f t="shared" si="2"/>
        <v>#REF!</v>
      </c>
      <c r="F23" t="e">
        <f t="shared" si="2"/>
        <v>#REF!</v>
      </c>
      <c r="G23" s="26" t="e">
        <f t="shared" si="2"/>
        <v>#REF!</v>
      </c>
      <c r="H23" t="e">
        <f t="shared" si="2"/>
        <v>#REF!</v>
      </c>
      <c r="I23" s="48">
        <v>515</v>
      </c>
      <c r="J23" s="47" t="s">
        <v>40</v>
      </c>
      <c r="K23" s="43">
        <f t="shared" si="0"/>
        <v>4</v>
      </c>
      <c r="L23" s="44" t="e">
        <f>+#REF!</f>
        <v>#REF!</v>
      </c>
      <c r="AA23" s="44"/>
    </row>
    <row r="24" spans="1:27" ht="15">
      <c r="A24">
        <f t="shared" si="1"/>
        <v>18</v>
      </c>
      <c r="B24" t="e">
        <f>+IF(+L24&gt;0,MAX(B$6:B23)+1,0)</f>
        <v>#REF!</v>
      </c>
      <c r="C24">
        <v>2</v>
      </c>
      <c r="E24" t="e">
        <f t="shared" si="2"/>
        <v>#REF!</v>
      </c>
      <c r="F24" t="e">
        <f t="shared" si="2"/>
        <v>#REF!</v>
      </c>
      <c r="G24" s="26" t="e">
        <f t="shared" si="2"/>
        <v>#REF!</v>
      </c>
      <c r="H24" t="e">
        <f t="shared" si="2"/>
        <v>#REF!</v>
      </c>
      <c r="I24" s="46">
        <v>521</v>
      </c>
      <c r="J24" s="47" t="s">
        <v>41</v>
      </c>
      <c r="K24" s="43">
        <f t="shared" si="0"/>
        <v>4</v>
      </c>
      <c r="L24" s="44" t="e">
        <f>+#REF!</f>
        <v>#REF!</v>
      </c>
      <c r="AA24" s="44"/>
    </row>
    <row r="25" spans="1:27" ht="15">
      <c r="A25">
        <f t="shared" si="1"/>
        <v>19</v>
      </c>
      <c r="B25" t="e">
        <f>+IF(+L25&gt;0,MAX(B$6:B24)+1,0)</f>
        <v>#REF!</v>
      </c>
      <c r="C25">
        <v>2</v>
      </c>
      <c r="E25" t="e">
        <f t="shared" si="2"/>
        <v>#REF!</v>
      </c>
      <c r="F25" t="e">
        <f t="shared" si="2"/>
        <v>#REF!</v>
      </c>
      <c r="G25" s="26" t="e">
        <f t="shared" si="2"/>
        <v>#REF!</v>
      </c>
      <c r="H25" t="e">
        <f t="shared" si="2"/>
        <v>#REF!</v>
      </c>
      <c r="I25" s="46">
        <v>522</v>
      </c>
      <c r="J25" s="47" t="s">
        <v>42</v>
      </c>
      <c r="K25" s="43">
        <f t="shared" si="0"/>
        <v>4</v>
      </c>
      <c r="L25" s="44" t="e">
        <f>+#REF!</f>
        <v>#REF!</v>
      </c>
      <c r="AA25" s="44"/>
    </row>
    <row r="26" spans="1:27" ht="15">
      <c r="A26">
        <f t="shared" si="1"/>
        <v>20</v>
      </c>
      <c r="B26" t="e">
        <f>+IF(+L26&gt;0,MAX(B$6:B25)+1,0)</f>
        <v>#REF!</v>
      </c>
      <c r="C26">
        <v>2</v>
      </c>
      <c r="E26" t="e">
        <f t="shared" si="2"/>
        <v>#REF!</v>
      </c>
      <c r="F26" t="e">
        <f t="shared" si="2"/>
        <v>#REF!</v>
      </c>
      <c r="G26" s="26" t="e">
        <f t="shared" si="2"/>
        <v>#REF!</v>
      </c>
      <c r="H26" t="e">
        <f t="shared" si="2"/>
        <v>#REF!</v>
      </c>
      <c r="I26" s="46">
        <v>523</v>
      </c>
      <c r="J26" s="47" t="s">
        <v>46</v>
      </c>
      <c r="K26" s="43">
        <f t="shared" si="0"/>
        <v>4</v>
      </c>
      <c r="L26" s="44" t="e">
        <f>+#REF!</f>
        <v>#REF!</v>
      </c>
      <c r="AA26" s="44"/>
    </row>
    <row r="27" spans="1:27" ht="15">
      <c r="A27">
        <f t="shared" si="1"/>
        <v>21</v>
      </c>
      <c r="B27" t="e">
        <f>+IF(+L27&gt;0,MAX(B$6:B26)+1,0)</f>
        <v>#REF!</v>
      </c>
      <c r="C27">
        <v>2</v>
      </c>
      <c r="E27" t="e">
        <f t="shared" si="2"/>
        <v>#REF!</v>
      </c>
      <c r="F27" t="e">
        <f t="shared" si="2"/>
        <v>#REF!</v>
      </c>
      <c r="G27" s="26" t="e">
        <f t="shared" si="2"/>
        <v>#REF!</v>
      </c>
      <c r="H27" t="e">
        <f t="shared" si="2"/>
        <v>#REF!</v>
      </c>
      <c r="I27" s="46">
        <v>531</v>
      </c>
      <c r="J27" s="47" t="s">
        <v>47</v>
      </c>
      <c r="K27" s="43">
        <f t="shared" si="0"/>
        <v>4</v>
      </c>
      <c r="L27" s="44" t="e">
        <f>+#REF!</f>
        <v>#REF!</v>
      </c>
      <c r="AA27" s="44"/>
    </row>
    <row r="28" spans="1:27" ht="15">
      <c r="A28">
        <f t="shared" si="1"/>
        <v>22</v>
      </c>
      <c r="B28" t="e">
        <f>+IF(+L28&gt;0,MAX(B$6:B27)+1,0)</f>
        <v>#REF!</v>
      </c>
      <c r="C28">
        <v>2</v>
      </c>
      <c r="E28" t="e">
        <f t="shared" si="2"/>
        <v>#REF!</v>
      </c>
      <c r="F28" t="e">
        <f t="shared" si="2"/>
        <v>#REF!</v>
      </c>
      <c r="G28" s="26" t="e">
        <f t="shared" si="2"/>
        <v>#REF!</v>
      </c>
      <c r="H28" t="e">
        <f t="shared" si="2"/>
        <v>#REF!</v>
      </c>
      <c r="I28" s="46">
        <v>541</v>
      </c>
      <c r="J28" s="47" t="s">
        <v>48</v>
      </c>
      <c r="K28" s="43">
        <f t="shared" si="0"/>
        <v>4</v>
      </c>
      <c r="L28" s="44" t="e">
        <f>+#REF!</f>
        <v>#REF!</v>
      </c>
      <c r="AA28" s="44"/>
    </row>
    <row r="29" spans="1:27" ht="15">
      <c r="A29">
        <f t="shared" si="1"/>
        <v>23</v>
      </c>
      <c r="B29" t="e">
        <f>+IF(+L29&gt;0,MAX(B$6:B28)+1,0)</f>
        <v>#REF!</v>
      </c>
      <c r="C29">
        <v>2</v>
      </c>
      <c r="E29" t="e">
        <f t="shared" si="2"/>
        <v>#REF!</v>
      </c>
      <c r="F29" t="e">
        <f t="shared" si="2"/>
        <v>#REF!</v>
      </c>
      <c r="G29" s="26" t="e">
        <f t="shared" si="2"/>
        <v>#REF!</v>
      </c>
      <c r="H29" t="e">
        <f t="shared" si="2"/>
        <v>#REF!</v>
      </c>
      <c r="I29" s="46">
        <v>542</v>
      </c>
      <c r="J29" s="47" t="s">
        <v>49</v>
      </c>
      <c r="K29" s="43">
        <f t="shared" si="0"/>
        <v>4</v>
      </c>
      <c r="L29" s="44" t="e">
        <f>+#REF!</f>
        <v>#REF!</v>
      </c>
      <c r="AA29" s="44"/>
    </row>
    <row r="30" spans="1:27" ht="15">
      <c r="A30">
        <f t="shared" si="1"/>
        <v>24</v>
      </c>
      <c r="B30" t="e">
        <f>+IF(+L30&gt;0,MAX(B$6:B29)+1,0)</f>
        <v>#REF!</v>
      </c>
      <c r="C30">
        <v>2</v>
      </c>
      <c r="E30" t="e">
        <f t="shared" si="2"/>
        <v>#REF!</v>
      </c>
      <c r="F30" t="e">
        <f t="shared" si="2"/>
        <v>#REF!</v>
      </c>
      <c r="G30" s="26" t="e">
        <f t="shared" si="2"/>
        <v>#REF!</v>
      </c>
      <c r="H30" t="e">
        <f t="shared" si="2"/>
        <v>#REF!</v>
      </c>
      <c r="I30" s="50">
        <v>543</v>
      </c>
      <c r="J30" s="51" t="s">
        <v>51</v>
      </c>
      <c r="K30" s="43">
        <f t="shared" si="0"/>
        <v>4</v>
      </c>
      <c r="L30" s="44" t="e">
        <f>+#REF!</f>
        <v>#REF!</v>
      </c>
      <c r="AA30" s="44"/>
    </row>
    <row r="31" spans="1:27" ht="15">
      <c r="A31">
        <f t="shared" si="1"/>
        <v>25</v>
      </c>
      <c r="B31" t="e">
        <f>+IF(+L31&gt;0,MAX(B$6:B30)+1,0)</f>
        <v>#REF!</v>
      </c>
      <c r="C31">
        <v>2</v>
      </c>
      <c r="E31" t="e">
        <f t="shared" si="2"/>
        <v>#REF!</v>
      </c>
      <c r="F31" t="e">
        <f t="shared" si="2"/>
        <v>#REF!</v>
      </c>
      <c r="G31" s="26" t="e">
        <f t="shared" si="2"/>
        <v>#REF!</v>
      </c>
      <c r="H31" t="e">
        <f t="shared" si="2"/>
        <v>#REF!</v>
      </c>
      <c r="I31" s="46">
        <v>511</v>
      </c>
      <c r="J31" s="47" t="s">
        <v>23</v>
      </c>
      <c r="K31" s="43">
        <v>5</v>
      </c>
      <c r="L31" s="44" t="e">
        <f>+#REF!</f>
        <v>#REF!</v>
      </c>
      <c r="AA31" s="44"/>
    </row>
    <row r="32" spans="1:27" ht="15">
      <c r="A32">
        <f t="shared" si="1"/>
        <v>26</v>
      </c>
      <c r="B32" t="e">
        <f>+IF(+L32&gt;0,MAX(B$6:B31)+1,0)</f>
        <v>#REF!</v>
      </c>
      <c r="C32">
        <v>2</v>
      </c>
      <c r="E32" t="e">
        <f t="shared" si="2"/>
        <v>#REF!</v>
      </c>
      <c r="F32" t="e">
        <f t="shared" si="2"/>
        <v>#REF!</v>
      </c>
      <c r="G32" s="26" t="e">
        <f t="shared" si="2"/>
        <v>#REF!</v>
      </c>
      <c r="H32" t="e">
        <f t="shared" si="2"/>
        <v>#REF!</v>
      </c>
      <c r="I32" s="46">
        <v>512</v>
      </c>
      <c r="J32" s="47" t="s">
        <v>28</v>
      </c>
      <c r="K32" s="43">
        <f t="shared" si="0"/>
        <v>5</v>
      </c>
      <c r="L32" s="44" t="e">
        <f>+#REF!</f>
        <v>#REF!</v>
      </c>
      <c r="AA32" s="44"/>
    </row>
    <row r="33" spans="1:27" ht="15">
      <c r="A33">
        <f t="shared" si="1"/>
        <v>27</v>
      </c>
      <c r="B33" t="e">
        <f>+IF(+L33&gt;0,MAX(B$6:B32)+1,0)</f>
        <v>#REF!</v>
      </c>
      <c r="C33">
        <v>2</v>
      </c>
      <c r="E33" t="e">
        <f t="shared" si="2"/>
        <v>#REF!</v>
      </c>
      <c r="F33" t="e">
        <f t="shared" si="2"/>
        <v>#REF!</v>
      </c>
      <c r="G33" s="26" t="e">
        <f t="shared" si="2"/>
        <v>#REF!</v>
      </c>
      <c r="H33" t="e">
        <f t="shared" si="2"/>
        <v>#REF!</v>
      </c>
      <c r="I33" s="46">
        <v>513</v>
      </c>
      <c r="J33" s="47" t="s">
        <v>38</v>
      </c>
      <c r="K33" s="43">
        <f t="shared" si="0"/>
        <v>5</v>
      </c>
      <c r="L33" s="44" t="e">
        <f>+#REF!</f>
        <v>#REF!</v>
      </c>
      <c r="AA33" s="44"/>
    </row>
    <row r="34" spans="1:27" ht="15">
      <c r="A34">
        <f t="shared" si="1"/>
        <v>28</v>
      </c>
      <c r="B34" t="e">
        <f>+IF(+L34&gt;0,MAX(B$6:B33)+1,0)</f>
        <v>#REF!</v>
      </c>
      <c r="C34">
        <v>2</v>
      </c>
      <c r="E34" t="e">
        <f t="shared" si="2"/>
        <v>#REF!</v>
      </c>
      <c r="F34" t="e">
        <f t="shared" si="2"/>
        <v>#REF!</v>
      </c>
      <c r="G34" s="26" t="e">
        <f t="shared" si="2"/>
        <v>#REF!</v>
      </c>
      <c r="H34" t="e">
        <f t="shared" si="2"/>
        <v>#REF!</v>
      </c>
      <c r="I34" s="48">
        <v>514</v>
      </c>
      <c r="J34" s="47" t="s">
        <v>39</v>
      </c>
      <c r="K34" s="43">
        <f t="shared" si="0"/>
        <v>5</v>
      </c>
      <c r="L34" s="44" t="e">
        <f>+#REF!</f>
        <v>#REF!</v>
      </c>
      <c r="AA34" s="44"/>
    </row>
    <row r="35" spans="1:27" ht="15">
      <c r="A35">
        <f t="shared" si="1"/>
        <v>29</v>
      </c>
      <c r="B35" t="e">
        <f>+IF(+L35&gt;0,MAX(B$6:B34)+1,0)</f>
        <v>#REF!</v>
      </c>
      <c r="C35">
        <v>2</v>
      </c>
      <c r="E35" t="e">
        <f t="shared" si="2"/>
        <v>#REF!</v>
      </c>
      <c r="F35" t="e">
        <f t="shared" si="2"/>
        <v>#REF!</v>
      </c>
      <c r="G35" s="26" t="e">
        <f t="shared" si="2"/>
        <v>#REF!</v>
      </c>
      <c r="H35" t="e">
        <f t="shared" si="2"/>
        <v>#REF!</v>
      </c>
      <c r="I35" s="48">
        <v>515</v>
      </c>
      <c r="J35" s="47" t="s">
        <v>40</v>
      </c>
      <c r="K35" s="43">
        <f t="shared" si="0"/>
        <v>5</v>
      </c>
      <c r="L35" s="44" t="e">
        <f>+#REF!</f>
        <v>#REF!</v>
      </c>
      <c r="AA35" s="44"/>
    </row>
    <row r="36" spans="1:27" ht="15">
      <c r="A36">
        <f t="shared" si="1"/>
        <v>30</v>
      </c>
      <c r="B36" t="e">
        <f>+IF(+L36&gt;0,MAX(B$6:B35)+1,0)</f>
        <v>#REF!</v>
      </c>
      <c r="C36">
        <v>2</v>
      </c>
      <c r="E36" t="e">
        <f t="shared" si="2"/>
        <v>#REF!</v>
      </c>
      <c r="F36" t="e">
        <f t="shared" si="2"/>
        <v>#REF!</v>
      </c>
      <c r="G36" s="26" t="e">
        <f t="shared" si="2"/>
        <v>#REF!</v>
      </c>
      <c r="H36" t="e">
        <f t="shared" si="2"/>
        <v>#REF!</v>
      </c>
      <c r="I36" s="46">
        <v>521</v>
      </c>
      <c r="J36" s="47" t="s">
        <v>41</v>
      </c>
      <c r="K36" s="43">
        <f t="shared" si="0"/>
        <v>5</v>
      </c>
      <c r="L36" s="44" t="e">
        <f>+#REF!</f>
        <v>#REF!</v>
      </c>
      <c r="AA36" s="44"/>
    </row>
    <row r="37" spans="1:27" ht="15">
      <c r="A37">
        <f t="shared" si="1"/>
        <v>31</v>
      </c>
      <c r="B37" t="e">
        <f>+IF(+L37&gt;0,MAX(B$6:B36)+1,0)</f>
        <v>#REF!</v>
      </c>
      <c r="C37">
        <v>2</v>
      </c>
      <c r="E37" t="e">
        <f t="shared" si="2"/>
        <v>#REF!</v>
      </c>
      <c r="F37" t="e">
        <f t="shared" si="2"/>
        <v>#REF!</v>
      </c>
      <c r="G37" s="26" t="e">
        <f t="shared" si="2"/>
        <v>#REF!</v>
      </c>
      <c r="H37" t="e">
        <f t="shared" si="2"/>
        <v>#REF!</v>
      </c>
      <c r="I37" s="46">
        <v>522</v>
      </c>
      <c r="J37" s="47" t="s">
        <v>42</v>
      </c>
      <c r="K37" s="43">
        <f t="shared" si="0"/>
        <v>5</v>
      </c>
      <c r="L37" s="44" t="e">
        <f>+#REF!</f>
        <v>#REF!</v>
      </c>
      <c r="AA37" s="44"/>
    </row>
    <row r="38" spans="1:27" ht="15">
      <c r="A38">
        <f t="shared" si="1"/>
        <v>32</v>
      </c>
      <c r="B38" t="e">
        <f>+IF(+L38&gt;0,MAX(B$6:B37)+1,0)</f>
        <v>#REF!</v>
      </c>
      <c r="C38">
        <v>2</v>
      </c>
      <c r="E38" t="e">
        <f t="shared" si="2"/>
        <v>#REF!</v>
      </c>
      <c r="F38" t="e">
        <f t="shared" si="2"/>
        <v>#REF!</v>
      </c>
      <c r="G38" s="26" t="e">
        <f t="shared" si="2"/>
        <v>#REF!</v>
      </c>
      <c r="H38" t="e">
        <f t="shared" si="2"/>
        <v>#REF!</v>
      </c>
      <c r="I38" s="46">
        <v>523</v>
      </c>
      <c r="J38" s="47" t="s">
        <v>46</v>
      </c>
      <c r="K38" s="43">
        <f t="shared" si="0"/>
        <v>5</v>
      </c>
      <c r="L38" s="44" t="e">
        <f>+#REF!</f>
        <v>#REF!</v>
      </c>
      <c r="AA38" s="44"/>
    </row>
    <row r="39" spans="1:27" ht="15">
      <c r="A39">
        <f t="shared" si="1"/>
        <v>33</v>
      </c>
      <c r="B39" t="e">
        <f>+IF(+L39&gt;0,MAX(B$6:B38)+1,0)</f>
        <v>#REF!</v>
      </c>
      <c r="C39">
        <v>2</v>
      </c>
      <c r="E39" t="e">
        <f t="shared" si="2"/>
        <v>#REF!</v>
      </c>
      <c r="F39" t="e">
        <f t="shared" si="2"/>
        <v>#REF!</v>
      </c>
      <c r="G39" s="26" t="e">
        <f t="shared" si="2"/>
        <v>#REF!</v>
      </c>
      <c r="H39" t="e">
        <f t="shared" si="2"/>
        <v>#REF!</v>
      </c>
      <c r="I39" s="46">
        <v>531</v>
      </c>
      <c r="J39" s="47" t="s">
        <v>47</v>
      </c>
      <c r="K39" s="43">
        <f t="shared" si="0"/>
        <v>5</v>
      </c>
      <c r="L39" s="44" t="e">
        <f>+#REF!</f>
        <v>#REF!</v>
      </c>
      <c r="AA39" s="44"/>
    </row>
    <row r="40" spans="1:27" ht="15">
      <c r="A40">
        <f t="shared" si="1"/>
        <v>34</v>
      </c>
      <c r="B40" t="e">
        <f>+IF(+L40&gt;0,MAX(B$6:B39)+1,0)</f>
        <v>#REF!</v>
      </c>
      <c r="C40">
        <v>2</v>
      </c>
      <c r="E40" t="e">
        <f t="shared" si="2"/>
        <v>#REF!</v>
      </c>
      <c r="F40" t="e">
        <f t="shared" si="2"/>
        <v>#REF!</v>
      </c>
      <c r="G40" s="26" t="e">
        <f t="shared" si="2"/>
        <v>#REF!</v>
      </c>
      <c r="H40" t="e">
        <f t="shared" si="2"/>
        <v>#REF!</v>
      </c>
      <c r="I40" s="46">
        <v>541</v>
      </c>
      <c r="J40" s="47" t="s">
        <v>48</v>
      </c>
      <c r="K40" s="43">
        <f t="shared" si="0"/>
        <v>5</v>
      </c>
      <c r="L40" s="44" t="e">
        <f>+#REF!</f>
        <v>#REF!</v>
      </c>
      <c r="AA40" s="44"/>
    </row>
    <row r="41" spans="1:27" ht="15">
      <c r="A41">
        <f t="shared" si="1"/>
        <v>35</v>
      </c>
      <c r="B41" t="e">
        <f>+IF(+L41&gt;0,MAX(B$6:B40)+1,0)</f>
        <v>#REF!</v>
      </c>
      <c r="C41">
        <v>2</v>
      </c>
      <c r="E41" t="e">
        <f t="shared" si="2"/>
        <v>#REF!</v>
      </c>
      <c r="F41" t="e">
        <f t="shared" si="2"/>
        <v>#REF!</v>
      </c>
      <c r="G41" s="26" t="e">
        <f t="shared" si="2"/>
        <v>#REF!</v>
      </c>
      <c r="H41" t="e">
        <f t="shared" si="2"/>
        <v>#REF!</v>
      </c>
      <c r="I41" s="46">
        <v>542</v>
      </c>
      <c r="J41" s="47" t="s">
        <v>49</v>
      </c>
      <c r="K41" s="43">
        <f t="shared" si="0"/>
        <v>5</v>
      </c>
      <c r="L41" s="44" t="e">
        <f>+#REF!</f>
        <v>#REF!</v>
      </c>
      <c r="AA41" s="44"/>
    </row>
    <row r="42" spans="1:27" ht="15">
      <c r="A42">
        <f t="shared" si="1"/>
        <v>36</v>
      </c>
      <c r="B42" t="e">
        <f>+IF(+L42&gt;0,MAX(B$6:B41)+1,0)</f>
        <v>#REF!</v>
      </c>
      <c r="C42">
        <v>2</v>
      </c>
      <c r="E42" t="e">
        <f t="shared" si="2"/>
        <v>#REF!</v>
      </c>
      <c r="F42" t="e">
        <f t="shared" si="2"/>
        <v>#REF!</v>
      </c>
      <c r="G42" s="26" t="e">
        <f t="shared" si="2"/>
        <v>#REF!</v>
      </c>
      <c r="H42" t="e">
        <f t="shared" si="2"/>
        <v>#REF!</v>
      </c>
      <c r="I42" s="50">
        <v>543</v>
      </c>
      <c r="J42" s="51" t="s">
        <v>51</v>
      </c>
      <c r="K42" s="43">
        <f t="shared" si="0"/>
        <v>5</v>
      </c>
      <c r="L42" s="44" t="e">
        <f>+#REF!</f>
        <v>#REF!</v>
      </c>
      <c r="AA42" s="44"/>
    </row>
    <row r="43" spans="1:27" ht="15">
      <c r="A43">
        <f t="shared" si="1"/>
        <v>37</v>
      </c>
      <c r="B43" t="e">
        <f>+IF(+L43&gt;0,MAX(B$6:B42)+1,0)</f>
        <v>#REF!</v>
      </c>
      <c r="C43">
        <v>2</v>
      </c>
      <c r="E43" t="e">
        <f t="shared" si="2"/>
        <v>#REF!</v>
      </c>
      <c r="F43" t="e">
        <f t="shared" si="2"/>
        <v>#REF!</v>
      </c>
      <c r="G43" s="26" t="e">
        <f t="shared" si="2"/>
        <v>#REF!</v>
      </c>
      <c r="H43" t="e">
        <f t="shared" si="2"/>
        <v>#REF!</v>
      </c>
      <c r="I43" s="46">
        <v>511</v>
      </c>
      <c r="J43" s="47" t="s">
        <v>23</v>
      </c>
      <c r="K43" s="43">
        <v>6</v>
      </c>
      <c r="L43" s="44" t="e">
        <f>+#REF!</f>
        <v>#REF!</v>
      </c>
      <c r="AA43" s="44"/>
    </row>
    <row r="44" spans="1:27" ht="15">
      <c r="A44">
        <f t="shared" si="1"/>
        <v>38</v>
      </c>
      <c r="B44" t="e">
        <f>+IF(+L44&gt;0,MAX(B$6:B43)+1,0)</f>
        <v>#REF!</v>
      </c>
      <c r="C44">
        <v>2</v>
      </c>
      <c r="E44" t="e">
        <f t="shared" si="2"/>
        <v>#REF!</v>
      </c>
      <c r="F44" t="e">
        <f t="shared" si="2"/>
        <v>#REF!</v>
      </c>
      <c r="G44" s="26" t="e">
        <f t="shared" si="2"/>
        <v>#REF!</v>
      </c>
      <c r="H44" t="e">
        <f t="shared" si="2"/>
        <v>#REF!</v>
      </c>
      <c r="I44" s="46">
        <v>512</v>
      </c>
      <c r="J44" s="47" t="s">
        <v>28</v>
      </c>
      <c r="K44" s="43">
        <f t="shared" si="0"/>
        <v>6</v>
      </c>
      <c r="L44" s="44" t="e">
        <f>+#REF!</f>
        <v>#REF!</v>
      </c>
      <c r="AA44" s="44"/>
    </row>
    <row r="45" spans="1:27" ht="15">
      <c r="A45">
        <f t="shared" si="1"/>
        <v>39</v>
      </c>
      <c r="B45" t="e">
        <f>+IF(+L45&gt;0,MAX(B$6:B44)+1,0)</f>
        <v>#REF!</v>
      </c>
      <c r="C45">
        <v>2</v>
      </c>
      <c r="E45" t="e">
        <f t="shared" si="2"/>
        <v>#REF!</v>
      </c>
      <c r="F45" t="e">
        <f t="shared" si="2"/>
        <v>#REF!</v>
      </c>
      <c r="G45" s="26" t="e">
        <f t="shared" si="2"/>
        <v>#REF!</v>
      </c>
      <c r="H45" t="e">
        <f t="shared" si="2"/>
        <v>#REF!</v>
      </c>
      <c r="I45" s="46">
        <v>513</v>
      </c>
      <c r="J45" s="47" t="s">
        <v>38</v>
      </c>
      <c r="K45" s="43">
        <f t="shared" si="0"/>
        <v>6</v>
      </c>
      <c r="L45" s="44" t="e">
        <f>+#REF!</f>
        <v>#REF!</v>
      </c>
      <c r="AA45" s="44"/>
    </row>
    <row r="46" spans="1:27" ht="15">
      <c r="A46">
        <f t="shared" si="1"/>
        <v>40</v>
      </c>
      <c r="B46" t="e">
        <f>+IF(+L46&gt;0,MAX(B$6:B45)+1,0)</f>
        <v>#REF!</v>
      </c>
      <c r="C46">
        <v>2</v>
      </c>
      <c r="E46" t="e">
        <f t="shared" si="2"/>
        <v>#REF!</v>
      </c>
      <c r="F46" t="e">
        <f t="shared" si="2"/>
        <v>#REF!</v>
      </c>
      <c r="G46" s="26" t="e">
        <f t="shared" si="2"/>
        <v>#REF!</v>
      </c>
      <c r="H46" t="e">
        <f t="shared" si="2"/>
        <v>#REF!</v>
      </c>
      <c r="I46" s="48">
        <v>514</v>
      </c>
      <c r="J46" s="47" t="s">
        <v>39</v>
      </c>
      <c r="K46" s="43">
        <f t="shared" si="0"/>
        <v>6</v>
      </c>
      <c r="L46" s="44" t="e">
        <f>+#REF!</f>
        <v>#REF!</v>
      </c>
      <c r="AA46" s="44"/>
    </row>
    <row r="47" spans="1:27" ht="15">
      <c r="A47">
        <f t="shared" si="1"/>
        <v>41</v>
      </c>
      <c r="B47" t="e">
        <f>+IF(+L47&gt;0,MAX(B$6:B46)+1,0)</f>
        <v>#REF!</v>
      </c>
      <c r="C47">
        <v>2</v>
      </c>
      <c r="E47" t="e">
        <f t="shared" si="2"/>
        <v>#REF!</v>
      </c>
      <c r="F47" t="e">
        <f t="shared" si="2"/>
        <v>#REF!</v>
      </c>
      <c r="G47" s="26" t="e">
        <f t="shared" si="2"/>
        <v>#REF!</v>
      </c>
      <c r="H47" t="e">
        <f t="shared" si="2"/>
        <v>#REF!</v>
      </c>
      <c r="I47" s="48">
        <v>515</v>
      </c>
      <c r="J47" s="47" t="s">
        <v>40</v>
      </c>
      <c r="K47" s="43">
        <f t="shared" si="0"/>
        <v>6</v>
      </c>
      <c r="L47" s="44" t="e">
        <f>+#REF!</f>
        <v>#REF!</v>
      </c>
      <c r="AA47" s="44"/>
    </row>
    <row r="48" spans="1:27" ht="15">
      <c r="A48">
        <f t="shared" si="1"/>
        <v>42</v>
      </c>
      <c r="B48" t="e">
        <f>+IF(+L48&gt;0,MAX(B$6:B47)+1,0)</f>
        <v>#REF!</v>
      </c>
      <c r="C48">
        <v>2</v>
      </c>
      <c r="E48" t="e">
        <f t="shared" si="2"/>
        <v>#REF!</v>
      </c>
      <c r="F48" t="e">
        <f t="shared" si="2"/>
        <v>#REF!</v>
      </c>
      <c r="G48" s="26" t="e">
        <f t="shared" si="2"/>
        <v>#REF!</v>
      </c>
      <c r="H48" t="e">
        <f t="shared" si="2"/>
        <v>#REF!</v>
      </c>
      <c r="I48" s="46">
        <v>521</v>
      </c>
      <c r="J48" s="47" t="s">
        <v>41</v>
      </c>
      <c r="K48" s="43">
        <f t="shared" si="0"/>
        <v>6</v>
      </c>
      <c r="L48" s="44" t="e">
        <f>+#REF!</f>
        <v>#REF!</v>
      </c>
      <c r="AA48" s="44"/>
    </row>
    <row r="49" spans="1:27" ht="15">
      <c r="A49">
        <f t="shared" si="1"/>
        <v>43</v>
      </c>
      <c r="B49" t="e">
        <f>+IF(+L49&gt;0,MAX(B$6:B48)+1,0)</f>
        <v>#REF!</v>
      </c>
      <c r="C49">
        <v>2</v>
      </c>
      <c r="E49" t="e">
        <f t="shared" si="2"/>
        <v>#REF!</v>
      </c>
      <c r="F49" t="e">
        <f t="shared" si="2"/>
        <v>#REF!</v>
      </c>
      <c r="G49" s="26" t="e">
        <f t="shared" si="2"/>
        <v>#REF!</v>
      </c>
      <c r="H49" t="e">
        <f t="shared" si="2"/>
        <v>#REF!</v>
      </c>
      <c r="I49" s="46">
        <v>522</v>
      </c>
      <c r="J49" s="47" t="s">
        <v>42</v>
      </c>
      <c r="K49" s="43">
        <f t="shared" si="0"/>
        <v>6</v>
      </c>
      <c r="L49" s="44" t="e">
        <f>+#REF!</f>
        <v>#REF!</v>
      </c>
      <c r="AA49" s="44"/>
    </row>
    <row r="50" spans="1:27" ht="15">
      <c r="A50">
        <f t="shared" si="1"/>
        <v>44</v>
      </c>
      <c r="B50" t="e">
        <f>+IF(+L50&gt;0,MAX(B$6:B49)+1,0)</f>
        <v>#REF!</v>
      </c>
      <c r="C50">
        <v>2</v>
      </c>
      <c r="E50" t="e">
        <f t="shared" si="2"/>
        <v>#REF!</v>
      </c>
      <c r="F50" t="e">
        <f t="shared" si="2"/>
        <v>#REF!</v>
      </c>
      <c r="G50" s="26" t="e">
        <f t="shared" si="2"/>
        <v>#REF!</v>
      </c>
      <c r="H50" t="e">
        <f t="shared" si="2"/>
        <v>#REF!</v>
      </c>
      <c r="I50" s="46">
        <v>523</v>
      </c>
      <c r="J50" s="47" t="s">
        <v>46</v>
      </c>
      <c r="K50" s="43">
        <v>4</v>
      </c>
      <c r="L50" s="44" t="e">
        <f>+#REF!</f>
        <v>#REF!</v>
      </c>
      <c r="AA50" s="44"/>
    </row>
    <row r="51" spans="1:27" ht="15">
      <c r="A51">
        <f t="shared" si="1"/>
        <v>45</v>
      </c>
      <c r="B51" t="e">
        <f>+IF(+L51&gt;0,MAX(B$6:B50)+1,0)</f>
        <v>#REF!</v>
      </c>
      <c r="C51">
        <v>2</v>
      </c>
      <c r="E51" t="e">
        <f t="shared" si="2"/>
        <v>#REF!</v>
      </c>
      <c r="F51" t="e">
        <f t="shared" si="2"/>
        <v>#REF!</v>
      </c>
      <c r="G51" s="26" t="e">
        <f t="shared" si="2"/>
        <v>#REF!</v>
      </c>
      <c r="H51" t="e">
        <f t="shared" si="2"/>
        <v>#REF!</v>
      </c>
      <c r="I51" s="46">
        <v>531</v>
      </c>
      <c r="J51" s="47" t="s">
        <v>47</v>
      </c>
      <c r="K51" s="43">
        <f t="shared" si="0"/>
        <v>4</v>
      </c>
      <c r="L51" s="44" t="e">
        <f>+#REF!</f>
        <v>#REF!</v>
      </c>
      <c r="AA51" s="44"/>
    </row>
    <row r="52" spans="1:27" ht="15">
      <c r="A52">
        <f t="shared" si="1"/>
        <v>46</v>
      </c>
      <c r="B52" t="e">
        <f>+IF(+L52&gt;0,MAX(B$6:B51)+1,0)</f>
        <v>#REF!</v>
      </c>
      <c r="C52">
        <v>2</v>
      </c>
      <c r="E52" t="e">
        <f t="shared" si="2"/>
        <v>#REF!</v>
      </c>
      <c r="F52" t="e">
        <f t="shared" si="2"/>
        <v>#REF!</v>
      </c>
      <c r="G52" s="26" t="e">
        <f t="shared" si="2"/>
        <v>#REF!</v>
      </c>
      <c r="H52" t="e">
        <f t="shared" si="2"/>
        <v>#REF!</v>
      </c>
      <c r="I52" s="46">
        <v>541</v>
      </c>
      <c r="J52" s="47" t="s">
        <v>48</v>
      </c>
      <c r="K52" s="43">
        <f t="shared" si="0"/>
        <v>4</v>
      </c>
      <c r="L52" s="44" t="e">
        <f>+#REF!</f>
        <v>#REF!</v>
      </c>
      <c r="AA52" s="44"/>
    </row>
    <row r="53" spans="1:27" ht="15">
      <c r="A53">
        <f t="shared" si="1"/>
        <v>47</v>
      </c>
      <c r="B53" t="e">
        <f>+IF(+L53&gt;0,MAX(B$6:B52)+1,0)</f>
        <v>#REF!</v>
      </c>
      <c r="C53">
        <v>2</v>
      </c>
      <c r="E53" t="e">
        <f t="shared" si="2"/>
        <v>#REF!</v>
      </c>
      <c r="F53" t="e">
        <f t="shared" si="2"/>
        <v>#REF!</v>
      </c>
      <c r="G53" s="26" t="e">
        <f t="shared" si="2"/>
        <v>#REF!</v>
      </c>
      <c r="H53" t="e">
        <f t="shared" si="2"/>
        <v>#REF!</v>
      </c>
      <c r="I53" s="46">
        <v>542</v>
      </c>
      <c r="J53" s="47" t="s">
        <v>49</v>
      </c>
      <c r="K53" s="43">
        <f t="shared" si="0"/>
        <v>4</v>
      </c>
      <c r="L53" s="44" t="e">
        <f>+#REF!</f>
        <v>#REF!</v>
      </c>
      <c r="AA53" s="44"/>
    </row>
    <row r="54" spans="1:27" ht="15">
      <c r="A54">
        <f t="shared" si="1"/>
        <v>48</v>
      </c>
      <c r="B54" t="e">
        <f>+IF(+L54&gt;0,MAX(B$6:B53)+1,0)</f>
        <v>#REF!</v>
      </c>
      <c r="C54">
        <v>2</v>
      </c>
      <c r="E54" t="e">
        <f t="shared" si="2"/>
        <v>#REF!</v>
      </c>
      <c r="F54" t="e">
        <f t="shared" si="2"/>
        <v>#REF!</v>
      </c>
      <c r="G54" s="26" t="e">
        <f t="shared" si="2"/>
        <v>#REF!</v>
      </c>
      <c r="H54" t="e">
        <f t="shared" si="2"/>
        <v>#REF!</v>
      </c>
      <c r="I54" s="50">
        <v>543</v>
      </c>
      <c r="J54" s="51" t="s">
        <v>51</v>
      </c>
      <c r="K54" s="43">
        <f t="shared" si="0"/>
        <v>4</v>
      </c>
      <c r="L54" s="44" t="e">
        <f>+#REF!</f>
        <v>#REF!</v>
      </c>
      <c r="AA54" s="44"/>
    </row>
    <row r="55" spans="1:27" ht="15">
      <c r="A55">
        <f t="shared" si="1"/>
        <v>49</v>
      </c>
      <c r="B55" t="e">
        <f>+IF(+L55&gt;0,MAX(B$6:B54)+1,0)</f>
        <v>#REF!</v>
      </c>
      <c r="C55">
        <v>2</v>
      </c>
      <c r="E55" t="e">
        <f t="shared" si="2"/>
        <v>#REF!</v>
      </c>
      <c r="F55" t="e">
        <f t="shared" si="2"/>
        <v>#REF!</v>
      </c>
      <c r="G55" s="26" t="e">
        <f t="shared" si="2"/>
        <v>#REF!</v>
      </c>
      <c r="H55" t="e">
        <f t="shared" si="2"/>
        <v>#REF!</v>
      </c>
      <c r="I55" s="46">
        <v>511</v>
      </c>
      <c r="J55" s="47" t="s">
        <v>23</v>
      </c>
      <c r="K55" s="43">
        <v>7</v>
      </c>
      <c r="L55" s="44" t="e">
        <f>+#REF!</f>
        <v>#REF!</v>
      </c>
      <c r="AA55" s="44"/>
    </row>
    <row r="56" spans="1:27" ht="15">
      <c r="A56">
        <f t="shared" si="1"/>
        <v>50</v>
      </c>
      <c r="B56" t="e">
        <f>+IF(+L56&gt;0,MAX(B$6:B55)+1,0)</f>
        <v>#REF!</v>
      </c>
      <c r="C56">
        <v>2</v>
      </c>
      <c r="E56" t="e">
        <f t="shared" si="2"/>
        <v>#REF!</v>
      </c>
      <c r="F56" t="e">
        <f t="shared" si="2"/>
        <v>#REF!</v>
      </c>
      <c r="G56" s="26" t="e">
        <f t="shared" si="2"/>
        <v>#REF!</v>
      </c>
      <c r="H56" t="e">
        <f t="shared" si="2"/>
        <v>#REF!</v>
      </c>
      <c r="I56" s="46">
        <v>512</v>
      </c>
      <c r="J56" s="47" t="s">
        <v>28</v>
      </c>
      <c r="K56" s="43">
        <f t="shared" si="0"/>
        <v>7</v>
      </c>
      <c r="L56" s="44" t="e">
        <f>+#REF!</f>
        <v>#REF!</v>
      </c>
      <c r="AA56" s="44"/>
    </row>
    <row r="57" spans="1:27" ht="15">
      <c r="A57">
        <f t="shared" si="1"/>
        <v>51</v>
      </c>
      <c r="B57" t="e">
        <f>+IF(+L57&gt;0,MAX(B$6:B56)+1,0)</f>
        <v>#REF!</v>
      </c>
      <c r="C57">
        <v>2</v>
      </c>
      <c r="E57" t="e">
        <f t="shared" si="2"/>
        <v>#REF!</v>
      </c>
      <c r="F57" t="e">
        <f t="shared" si="2"/>
        <v>#REF!</v>
      </c>
      <c r="G57" s="26" t="e">
        <f t="shared" si="2"/>
        <v>#REF!</v>
      </c>
      <c r="H57" t="e">
        <f t="shared" si="2"/>
        <v>#REF!</v>
      </c>
      <c r="I57" s="46">
        <v>513</v>
      </c>
      <c r="J57" s="47" t="s">
        <v>38</v>
      </c>
      <c r="K57" s="43">
        <f t="shared" si="0"/>
        <v>7</v>
      </c>
      <c r="L57" s="44" t="e">
        <f>+#REF!</f>
        <v>#REF!</v>
      </c>
      <c r="AA57" s="44"/>
    </row>
    <row r="58" spans="1:27" ht="15">
      <c r="A58">
        <f t="shared" si="1"/>
        <v>52</v>
      </c>
      <c r="B58" t="e">
        <f>+IF(+L58&gt;0,MAX(B$6:B57)+1,0)</f>
        <v>#REF!</v>
      </c>
      <c r="C58">
        <v>2</v>
      </c>
      <c r="E58" t="e">
        <f t="shared" si="2"/>
        <v>#REF!</v>
      </c>
      <c r="F58" t="e">
        <f t="shared" si="2"/>
        <v>#REF!</v>
      </c>
      <c r="G58" s="26" t="e">
        <f t="shared" si="2"/>
        <v>#REF!</v>
      </c>
      <c r="H58" t="e">
        <f t="shared" si="2"/>
        <v>#REF!</v>
      </c>
      <c r="I58" s="48">
        <v>514</v>
      </c>
      <c r="J58" s="47" t="s">
        <v>39</v>
      </c>
      <c r="K58" s="43">
        <f t="shared" si="0"/>
        <v>7</v>
      </c>
      <c r="L58" s="44" t="e">
        <f>+#REF!</f>
        <v>#REF!</v>
      </c>
      <c r="AA58" s="44"/>
    </row>
    <row r="59" spans="1:27" ht="15">
      <c r="A59">
        <f t="shared" si="1"/>
        <v>53</v>
      </c>
      <c r="B59" t="e">
        <f>+IF(+L59&gt;0,MAX(B$6:B58)+1,0)</f>
        <v>#REF!</v>
      </c>
      <c r="C59">
        <v>2</v>
      </c>
      <c r="E59" t="e">
        <f t="shared" si="2"/>
        <v>#REF!</v>
      </c>
      <c r="F59" t="e">
        <f t="shared" si="2"/>
        <v>#REF!</v>
      </c>
      <c r="G59" s="26" t="e">
        <f t="shared" si="2"/>
        <v>#REF!</v>
      </c>
      <c r="H59" t="e">
        <f t="shared" si="2"/>
        <v>#REF!</v>
      </c>
      <c r="I59" s="48">
        <v>515</v>
      </c>
      <c r="J59" s="47" t="s">
        <v>40</v>
      </c>
      <c r="K59" s="43">
        <f t="shared" si="0"/>
        <v>7</v>
      </c>
      <c r="L59" s="44" t="e">
        <f>+#REF!</f>
        <v>#REF!</v>
      </c>
      <c r="AA59" s="44"/>
    </row>
    <row r="60" spans="1:27" ht="15">
      <c r="A60">
        <f t="shared" si="1"/>
        <v>54</v>
      </c>
      <c r="B60" t="e">
        <f>+IF(+L60&gt;0,MAX(B$6:B59)+1,0)</f>
        <v>#REF!</v>
      </c>
      <c r="C60">
        <v>2</v>
      </c>
      <c r="E60" t="e">
        <f t="shared" si="2"/>
        <v>#REF!</v>
      </c>
      <c r="F60" t="e">
        <f t="shared" si="2"/>
        <v>#REF!</v>
      </c>
      <c r="G60" s="26" t="e">
        <f t="shared" si="2"/>
        <v>#REF!</v>
      </c>
      <c r="H60" t="e">
        <f t="shared" si="2"/>
        <v>#REF!</v>
      </c>
      <c r="I60" s="46">
        <v>521</v>
      </c>
      <c r="J60" s="47" t="s">
        <v>41</v>
      </c>
      <c r="K60" s="43">
        <f t="shared" si="0"/>
        <v>7</v>
      </c>
      <c r="L60" s="44" t="e">
        <f>+#REF!</f>
        <v>#REF!</v>
      </c>
      <c r="AA60" s="44"/>
    </row>
    <row r="61" spans="1:27" ht="15">
      <c r="A61">
        <f t="shared" si="1"/>
        <v>55</v>
      </c>
      <c r="B61" t="e">
        <f>+IF(+L61&gt;0,MAX(B$6:B60)+1,0)</f>
        <v>#REF!</v>
      </c>
      <c r="C61">
        <v>2</v>
      </c>
      <c r="E61" t="e">
        <f t="shared" si="2"/>
        <v>#REF!</v>
      </c>
      <c r="F61" t="e">
        <f t="shared" si="2"/>
        <v>#REF!</v>
      </c>
      <c r="G61" s="26" t="e">
        <f t="shared" si="2"/>
        <v>#REF!</v>
      </c>
      <c r="H61" t="e">
        <f t="shared" si="2"/>
        <v>#REF!</v>
      </c>
      <c r="I61" s="46">
        <v>522</v>
      </c>
      <c r="J61" s="47" t="s">
        <v>42</v>
      </c>
      <c r="K61" s="43">
        <f t="shared" si="0"/>
        <v>7</v>
      </c>
      <c r="L61" s="44" t="e">
        <f>+#REF!</f>
        <v>#REF!</v>
      </c>
      <c r="AA61" s="44"/>
    </row>
    <row r="62" spans="1:27" ht="15">
      <c r="A62">
        <f t="shared" si="1"/>
        <v>56</v>
      </c>
      <c r="B62" t="e">
        <f>+IF(+L62&gt;0,MAX(B$6:B61)+1,0)</f>
        <v>#REF!</v>
      </c>
      <c r="C62">
        <v>2</v>
      </c>
      <c r="E62" t="e">
        <f t="shared" si="2"/>
        <v>#REF!</v>
      </c>
      <c r="F62" t="e">
        <f t="shared" si="2"/>
        <v>#REF!</v>
      </c>
      <c r="G62" s="26" t="e">
        <f t="shared" si="2"/>
        <v>#REF!</v>
      </c>
      <c r="H62" t="e">
        <f t="shared" si="2"/>
        <v>#REF!</v>
      </c>
      <c r="I62" s="46">
        <v>523</v>
      </c>
      <c r="J62" s="47" t="s">
        <v>46</v>
      </c>
      <c r="K62" s="43">
        <f t="shared" si="0"/>
        <v>7</v>
      </c>
      <c r="L62" s="44" t="e">
        <f>+#REF!</f>
        <v>#REF!</v>
      </c>
      <c r="AA62" s="44"/>
    </row>
    <row r="63" spans="1:27" ht="15">
      <c r="A63">
        <f t="shared" si="1"/>
        <v>57</v>
      </c>
      <c r="B63" t="e">
        <f>+IF(+L63&gt;0,MAX(B$6:B62)+1,0)</f>
        <v>#REF!</v>
      </c>
      <c r="C63">
        <v>2</v>
      </c>
      <c r="E63" t="e">
        <f t="shared" si="2"/>
        <v>#REF!</v>
      </c>
      <c r="F63" t="e">
        <f t="shared" si="2"/>
        <v>#REF!</v>
      </c>
      <c r="G63" s="26" t="e">
        <f t="shared" si="2"/>
        <v>#REF!</v>
      </c>
      <c r="H63" t="e">
        <f t="shared" si="2"/>
        <v>#REF!</v>
      </c>
      <c r="I63" s="46">
        <v>531</v>
      </c>
      <c r="J63" s="47" t="s">
        <v>47</v>
      </c>
      <c r="K63" s="43">
        <f t="shared" si="0"/>
        <v>7</v>
      </c>
      <c r="L63" s="44" t="e">
        <f>+#REF!</f>
        <v>#REF!</v>
      </c>
      <c r="AA63" s="44"/>
    </row>
    <row r="64" spans="1:27" ht="15">
      <c r="A64">
        <f t="shared" si="1"/>
        <v>58</v>
      </c>
      <c r="B64" t="e">
        <f>+IF(+L64&gt;0,MAX(B$6:B63)+1,0)</f>
        <v>#REF!</v>
      </c>
      <c r="C64">
        <v>2</v>
      </c>
      <c r="E64" t="e">
        <f t="shared" si="2"/>
        <v>#REF!</v>
      </c>
      <c r="F64" t="e">
        <f t="shared" si="2"/>
        <v>#REF!</v>
      </c>
      <c r="G64" s="26" t="e">
        <f t="shared" si="2"/>
        <v>#REF!</v>
      </c>
      <c r="H64" t="e">
        <f t="shared" si="2"/>
        <v>#REF!</v>
      </c>
      <c r="I64" s="46">
        <v>541</v>
      </c>
      <c r="J64" s="47" t="s">
        <v>48</v>
      </c>
      <c r="K64" s="43">
        <f t="shared" si="0"/>
        <v>7</v>
      </c>
      <c r="L64" s="44" t="e">
        <f>+#REF!</f>
        <v>#REF!</v>
      </c>
      <c r="AA64" s="44"/>
    </row>
    <row r="65" spans="1:27" ht="15">
      <c r="A65">
        <f t="shared" si="1"/>
        <v>59</v>
      </c>
      <c r="B65" t="e">
        <f>+IF(+L65&gt;0,MAX(B$6:B64)+1,0)</f>
        <v>#REF!</v>
      </c>
      <c r="C65">
        <v>2</v>
      </c>
      <c r="E65" t="e">
        <f t="shared" si="2"/>
        <v>#REF!</v>
      </c>
      <c r="F65" t="e">
        <f t="shared" si="2"/>
        <v>#REF!</v>
      </c>
      <c r="G65" s="26" t="e">
        <f t="shared" si="2"/>
        <v>#REF!</v>
      </c>
      <c r="H65" t="e">
        <f t="shared" si="2"/>
        <v>#REF!</v>
      </c>
      <c r="I65" s="46">
        <v>542</v>
      </c>
      <c r="J65" s="47" t="s">
        <v>49</v>
      </c>
      <c r="K65" s="43">
        <f t="shared" si="0"/>
        <v>7</v>
      </c>
      <c r="L65" s="44" t="e">
        <f>+#REF!</f>
        <v>#REF!</v>
      </c>
      <c r="AA65" s="44"/>
    </row>
    <row r="66" spans="1:27" ht="15">
      <c r="A66">
        <f t="shared" si="1"/>
        <v>60</v>
      </c>
      <c r="B66" t="e">
        <f>+IF(+L66&gt;0,MAX(B$6:B65)+1,0)</f>
        <v>#REF!</v>
      </c>
      <c r="C66">
        <v>2</v>
      </c>
      <c r="E66" t="e">
        <f t="shared" si="2"/>
        <v>#REF!</v>
      </c>
      <c r="F66" t="e">
        <f t="shared" si="2"/>
        <v>#REF!</v>
      </c>
      <c r="G66" s="26" t="e">
        <f t="shared" si="2"/>
        <v>#REF!</v>
      </c>
      <c r="H66" t="e">
        <f t="shared" si="2"/>
        <v>#REF!</v>
      </c>
      <c r="I66" s="50">
        <v>543</v>
      </c>
      <c r="J66" s="51" t="s">
        <v>51</v>
      </c>
      <c r="K66" s="43">
        <f t="shared" si="0"/>
        <v>7</v>
      </c>
      <c r="L66" s="44" t="e">
        <f>+#REF!</f>
        <v>#REF!</v>
      </c>
      <c r="AA66" s="44"/>
    </row>
    <row r="67" spans="1:27" ht="15">
      <c r="A67">
        <f t="shared" si="1"/>
        <v>61</v>
      </c>
      <c r="B67" t="e">
        <f>+IF(+L67&gt;0,MAX(B$6:B66)+1,0)</f>
        <v>#REF!</v>
      </c>
      <c r="C67">
        <v>2</v>
      </c>
      <c r="E67" t="e">
        <f t="shared" si="2"/>
        <v>#REF!</v>
      </c>
      <c r="F67" t="e">
        <f t="shared" si="2"/>
        <v>#REF!</v>
      </c>
      <c r="G67" s="26" t="e">
        <f t="shared" si="2"/>
        <v>#REF!</v>
      </c>
      <c r="H67" t="e">
        <f t="shared" si="2"/>
        <v>#REF!</v>
      </c>
      <c r="I67" s="46">
        <v>511</v>
      </c>
      <c r="J67" s="47" t="s">
        <v>23</v>
      </c>
      <c r="K67" s="43">
        <v>8</v>
      </c>
      <c r="L67" s="44" t="e">
        <f>+#REF!</f>
        <v>#REF!</v>
      </c>
      <c r="AA67" s="44"/>
    </row>
    <row r="68" spans="1:27" ht="15">
      <c r="A68">
        <f t="shared" si="1"/>
        <v>62</v>
      </c>
      <c r="B68" t="e">
        <f>+IF(+L68&gt;0,MAX(B$6:B67)+1,0)</f>
        <v>#REF!</v>
      </c>
      <c r="C68">
        <v>2</v>
      </c>
      <c r="E68" t="e">
        <f t="shared" si="2"/>
        <v>#REF!</v>
      </c>
      <c r="F68" t="e">
        <f t="shared" si="2"/>
        <v>#REF!</v>
      </c>
      <c r="G68" s="26" t="e">
        <f t="shared" si="2"/>
        <v>#REF!</v>
      </c>
      <c r="H68" t="e">
        <f t="shared" si="2"/>
        <v>#REF!</v>
      </c>
      <c r="I68" s="46">
        <v>512</v>
      </c>
      <c r="J68" s="47" t="s">
        <v>28</v>
      </c>
      <c r="K68" s="43">
        <f t="shared" si="0"/>
        <v>8</v>
      </c>
      <c r="L68" s="44" t="e">
        <f>+#REF!</f>
        <v>#REF!</v>
      </c>
      <c r="AA68" s="44"/>
    </row>
    <row r="69" spans="1:27" ht="15">
      <c r="A69">
        <f t="shared" si="1"/>
        <v>63</v>
      </c>
      <c r="B69" t="e">
        <f>+IF(+L69&gt;0,MAX(B$6:B68)+1,0)</f>
        <v>#REF!</v>
      </c>
      <c r="C69">
        <v>2</v>
      </c>
      <c r="E69" t="e">
        <f t="shared" si="2"/>
        <v>#REF!</v>
      </c>
      <c r="F69" t="e">
        <f t="shared" si="2"/>
        <v>#REF!</v>
      </c>
      <c r="G69" s="26" t="e">
        <f t="shared" si="2"/>
        <v>#REF!</v>
      </c>
      <c r="H69" t="e">
        <f t="shared" si="2"/>
        <v>#REF!</v>
      </c>
      <c r="I69" s="46">
        <v>513</v>
      </c>
      <c r="J69" s="47" t="s">
        <v>38</v>
      </c>
      <c r="K69" s="43">
        <f t="shared" si="0"/>
        <v>8</v>
      </c>
      <c r="L69" s="44" t="e">
        <f>+#REF!</f>
        <v>#REF!</v>
      </c>
      <c r="AA69" s="44"/>
    </row>
    <row r="70" spans="1:27" ht="15">
      <c r="A70">
        <f t="shared" si="1"/>
        <v>64</v>
      </c>
      <c r="B70" t="e">
        <f>+IF(+L70&gt;0,MAX(B$6:B69)+1,0)</f>
        <v>#REF!</v>
      </c>
      <c r="C70">
        <v>2</v>
      </c>
      <c r="E70" t="e">
        <f t="shared" si="2"/>
        <v>#REF!</v>
      </c>
      <c r="F70" t="e">
        <f t="shared" si="2"/>
        <v>#REF!</v>
      </c>
      <c r="G70" s="26" t="e">
        <f t="shared" si="2"/>
        <v>#REF!</v>
      </c>
      <c r="H70" t="e">
        <f t="shared" si="2"/>
        <v>#REF!</v>
      </c>
      <c r="I70" s="48">
        <v>514</v>
      </c>
      <c r="J70" s="47" t="s">
        <v>39</v>
      </c>
      <c r="K70" s="43">
        <f t="shared" si="0"/>
        <v>8</v>
      </c>
      <c r="L70" s="44" t="e">
        <f>+#REF!</f>
        <v>#REF!</v>
      </c>
      <c r="AA70" s="44"/>
    </row>
    <row r="71" spans="1:27" ht="15">
      <c r="A71">
        <f t="shared" si="1"/>
        <v>65</v>
      </c>
      <c r="B71" t="e">
        <f>+IF(+L71&gt;0,MAX(B$6:B70)+1,0)</f>
        <v>#REF!</v>
      </c>
      <c r="C71">
        <v>2</v>
      </c>
      <c r="E71" t="e">
        <f t="shared" si="2"/>
        <v>#REF!</v>
      </c>
      <c r="F71" t="e">
        <f t="shared" si="2"/>
        <v>#REF!</v>
      </c>
      <c r="G71" s="26" t="e">
        <f t="shared" si="2"/>
        <v>#REF!</v>
      </c>
      <c r="H71" t="e">
        <f t="shared" si="2"/>
        <v>#REF!</v>
      </c>
      <c r="I71" s="48">
        <v>515</v>
      </c>
      <c r="J71" s="47" t="s">
        <v>40</v>
      </c>
      <c r="K71" s="43">
        <f t="shared" si="0"/>
        <v>8</v>
      </c>
      <c r="L71" s="44" t="e">
        <f>+#REF!</f>
        <v>#REF!</v>
      </c>
      <c r="AA71" s="44"/>
    </row>
    <row r="72" spans="1:27" ht="15">
      <c r="A72">
        <f t="shared" si="1"/>
        <v>66</v>
      </c>
      <c r="B72" t="e">
        <f>+IF(+L72&gt;0,MAX(B$6:B71)+1,0)</f>
        <v>#REF!</v>
      </c>
      <c r="C72">
        <v>2</v>
      </c>
      <c r="E72" t="e">
        <f>+E71</f>
        <v>#REF!</v>
      </c>
      <c r="F72" t="e">
        <f t="shared" si="2"/>
        <v>#REF!</v>
      </c>
      <c r="G72" s="26" t="e">
        <f t="shared" si="2"/>
        <v>#REF!</v>
      </c>
      <c r="H72" t="e">
        <f t="shared" si="2"/>
        <v>#REF!</v>
      </c>
      <c r="I72" s="46">
        <v>521</v>
      </c>
      <c r="J72" s="47" t="s">
        <v>41</v>
      </c>
      <c r="K72" s="43">
        <f t="shared" ref="K72:K102" si="3">+K71</f>
        <v>8</v>
      </c>
      <c r="L72" s="44" t="e">
        <f>+#REF!</f>
        <v>#REF!</v>
      </c>
      <c r="AA72" s="44"/>
    </row>
    <row r="73" spans="1:27" ht="15">
      <c r="A73">
        <f t="shared" ref="A73:A136" si="4">+A72+1</f>
        <v>67</v>
      </c>
      <c r="B73" t="e">
        <f>+IF(+L73&gt;0,MAX(B$6:B72)+1,0)</f>
        <v>#REF!</v>
      </c>
      <c r="C73">
        <v>2</v>
      </c>
      <c r="E73" t="e">
        <f t="shared" ref="E73:H136" si="5">+E72</f>
        <v>#REF!</v>
      </c>
      <c r="F73" t="e">
        <f t="shared" si="5"/>
        <v>#REF!</v>
      </c>
      <c r="G73" s="26" t="e">
        <f t="shared" si="5"/>
        <v>#REF!</v>
      </c>
      <c r="H73" t="e">
        <f t="shared" si="5"/>
        <v>#REF!</v>
      </c>
      <c r="I73" s="46">
        <v>522</v>
      </c>
      <c r="J73" s="47" t="s">
        <v>42</v>
      </c>
      <c r="K73" s="43">
        <f t="shared" si="3"/>
        <v>8</v>
      </c>
      <c r="L73" s="44" t="e">
        <f>+#REF!</f>
        <v>#REF!</v>
      </c>
      <c r="AA73" s="44"/>
    </row>
    <row r="74" spans="1:27" ht="15">
      <c r="A74">
        <f t="shared" si="4"/>
        <v>68</v>
      </c>
      <c r="B74" t="e">
        <f>+IF(+L74&gt;0,MAX(B$6:B73)+1,0)</f>
        <v>#REF!</v>
      </c>
      <c r="C74">
        <v>2</v>
      </c>
      <c r="E74" t="e">
        <f t="shared" si="5"/>
        <v>#REF!</v>
      </c>
      <c r="F74" t="e">
        <f t="shared" si="5"/>
        <v>#REF!</v>
      </c>
      <c r="G74" s="26" t="e">
        <f t="shared" si="5"/>
        <v>#REF!</v>
      </c>
      <c r="H74" t="e">
        <f t="shared" si="5"/>
        <v>#REF!</v>
      </c>
      <c r="I74" s="46">
        <v>523</v>
      </c>
      <c r="J74" s="47" t="s">
        <v>46</v>
      </c>
      <c r="K74" s="43">
        <f t="shared" si="3"/>
        <v>8</v>
      </c>
      <c r="L74" s="44" t="e">
        <f>+#REF!</f>
        <v>#REF!</v>
      </c>
      <c r="AA74" s="44"/>
    </row>
    <row r="75" spans="1:27" ht="15">
      <c r="A75">
        <f t="shared" si="4"/>
        <v>69</v>
      </c>
      <c r="B75" t="e">
        <f>+IF(+L75&gt;0,MAX(B$6:B74)+1,0)</f>
        <v>#REF!</v>
      </c>
      <c r="C75">
        <v>2</v>
      </c>
      <c r="E75" t="e">
        <f t="shared" si="5"/>
        <v>#REF!</v>
      </c>
      <c r="F75" t="e">
        <f t="shared" si="5"/>
        <v>#REF!</v>
      </c>
      <c r="G75" s="26" t="e">
        <f t="shared" si="5"/>
        <v>#REF!</v>
      </c>
      <c r="H75" t="e">
        <f t="shared" si="5"/>
        <v>#REF!</v>
      </c>
      <c r="I75" s="46">
        <v>531</v>
      </c>
      <c r="J75" s="47" t="s">
        <v>47</v>
      </c>
      <c r="K75" s="43">
        <f t="shared" si="3"/>
        <v>8</v>
      </c>
      <c r="L75" s="44" t="e">
        <f>+#REF!</f>
        <v>#REF!</v>
      </c>
      <c r="AA75" s="44"/>
    </row>
    <row r="76" spans="1:27" ht="15">
      <c r="A76">
        <f t="shared" si="4"/>
        <v>70</v>
      </c>
      <c r="B76" t="e">
        <f>+IF(+L76&gt;0,MAX(B$6:B75)+1,0)</f>
        <v>#REF!</v>
      </c>
      <c r="C76">
        <v>2</v>
      </c>
      <c r="E76" t="e">
        <f t="shared" si="5"/>
        <v>#REF!</v>
      </c>
      <c r="F76" t="e">
        <f t="shared" si="5"/>
        <v>#REF!</v>
      </c>
      <c r="G76" s="26" t="e">
        <f t="shared" si="5"/>
        <v>#REF!</v>
      </c>
      <c r="H76" t="e">
        <f t="shared" si="5"/>
        <v>#REF!</v>
      </c>
      <c r="I76" s="46">
        <v>541</v>
      </c>
      <c r="J76" s="47" t="s">
        <v>48</v>
      </c>
      <c r="K76" s="43">
        <f t="shared" si="3"/>
        <v>8</v>
      </c>
      <c r="L76" s="44" t="e">
        <f>+#REF!</f>
        <v>#REF!</v>
      </c>
      <c r="AA76" s="44"/>
    </row>
    <row r="77" spans="1:27" ht="15">
      <c r="A77">
        <f t="shared" si="4"/>
        <v>71</v>
      </c>
      <c r="B77" t="e">
        <f>+IF(+L77&gt;0,MAX(B$6:B76)+1,0)</f>
        <v>#REF!</v>
      </c>
      <c r="C77">
        <v>2</v>
      </c>
      <c r="E77" t="e">
        <f t="shared" si="5"/>
        <v>#REF!</v>
      </c>
      <c r="F77" t="e">
        <f t="shared" si="5"/>
        <v>#REF!</v>
      </c>
      <c r="G77" s="26" t="e">
        <f t="shared" si="5"/>
        <v>#REF!</v>
      </c>
      <c r="H77" t="e">
        <f t="shared" si="5"/>
        <v>#REF!</v>
      </c>
      <c r="I77" s="46">
        <v>542</v>
      </c>
      <c r="J77" s="47" t="s">
        <v>49</v>
      </c>
      <c r="K77" s="43">
        <f t="shared" si="3"/>
        <v>8</v>
      </c>
      <c r="L77" s="44" t="e">
        <f>+#REF!</f>
        <v>#REF!</v>
      </c>
      <c r="AA77" s="44"/>
    </row>
    <row r="78" spans="1:27" ht="15">
      <c r="A78">
        <f t="shared" si="4"/>
        <v>72</v>
      </c>
      <c r="B78" t="e">
        <f>+IF(+L78&gt;0,MAX(B$6:B77)+1,0)</f>
        <v>#REF!</v>
      </c>
      <c r="C78">
        <v>2</v>
      </c>
      <c r="E78" t="e">
        <f t="shared" si="5"/>
        <v>#REF!</v>
      </c>
      <c r="F78" t="e">
        <f t="shared" si="5"/>
        <v>#REF!</v>
      </c>
      <c r="G78" s="26" t="e">
        <f t="shared" si="5"/>
        <v>#REF!</v>
      </c>
      <c r="H78" t="e">
        <f t="shared" si="5"/>
        <v>#REF!</v>
      </c>
      <c r="I78" s="50">
        <v>543</v>
      </c>
      <c r="J78" s="51" t="s">
        <v>51</v>
      </c>
      <c r="K78" s="43">
        <f t="shared" si="3"/>
        <v>8</v>
      </c>
      <c r="L78" s="44" t="e">
        <f>+#REF!</f>
        <v>#REF!</v>
      </c>
      <c r="AA78" s="44"/>
    </row>
    <row r="79" spans="1:27" ht="15">
      <c r="A79">
        <f t="shared" si="4"/>
        <v>73</v>
      </c>
      <c r="B79" t="e">
        <f>+IF(+L79&gt;0,MAX(B$6:B78)+1,0)</f>
        <v>#REF!</v>
      </c>
      <c r="C79">
        <v>2</v>
      </c>
      <c r="E79" t="e">
        <f t="shared" si="5"/>
        <v>#REF!</v>
      </c>
      <c r="F79" t="e">
        <f t="shared" si="5"/>
        <v>#REF!</v>
      </c>
      <c r="G79" s="26" t="e">
        <f t="shared" si="5"/>
        <v>#REF!</v>
      </c>
      <c r="H79" t="e">
        <f t="shared" si="5"/>
        <v>#REF!</v>
      </c>
      <c r="I79" s="46">
        <v>511</v>
      </c>
      <c r="J79" s="47" t="s">
        <v>23</v>
      </c>
      <c r="K79" s="43">
        <v>9</v>
      </c>
      <c r="L79" s="44" t="e">
        <f>+#REF!</f>
        <v>#REF!</v>
      </c>
      <c r="AA79" s="44"/>
    </row>
    <row r="80" spans="1:27" ht="15">
      <c r="A80">
        <f t="shared" si="4"/>
        <v>74</v>
      </c>
      <c r="B80" t="e">
        <f>+IF(+L80&gt;0,MAX(B$6:B79)+1,0)</f>
        <v>#REF!</v>
      </c>
      <c r="C80">
        <v>2</v>
      </c>
      <c r="E80" t="e">
        <f t="shared" si="5"/>
        <v>#REF!</v>
      </c>
      <c r="F80" t="e">
        <f t="shared" si="5"/>
        <v>#REF!</v>
      </c>
      <c r="G80" s="26" t="e">
        <f t="shared" si="5"/>
        <v>#REF!</v>
      </c>
      <c r="H80" t="e">
        <f t="shared" si="5"/>
        <v>#REF!</v>
      </c>
      <c r="I80" s="46">
        <v>512</v>
      </c>
      <c r="J80" s="47" t="s">
        <v>28</v>
      </c>
      <c r="K80" s="43">
        <f t="shared" si="3"/>
        <v>9</v>
      </c>
      <c r="L80" s="44" t="e">
        <f>+#REF!</f>
        <v>#REF!</v>
      </c>
      <c r="AA80" s="44"/>
    </row>
    <row r="81" spans="1:27" ht="15">
      <c r="A81">
        <f t="shared" si="4"/>
        <v>75</v>
      </c>
      <c r="B81" t="e">
        <f>+IF(+L81&gt;0,MAX(B$6:B80)+1,0)</f>
        <v>#REF!</v>
      </c>
      <c r="C81">
        <v>2</v>
      </c>
      <c r="E81" t="e">
        <f t="shared" si="5"/>
        <v>#REF!</v>
      </c>
      <c r="F81" t="e">
        <f t="shared" si="5"/>
        <v>#REF!</v>
      </c>
      <c r="G81" s="26" t="e">
        <f t="shared" si="5"/>
        <v>#REF!</v>
      </c>
      <c r="H81" t="e">
        <f t="shared" si="5"/>
        <v>#REF!</v>
      </c>
      <c r="I81" s="46">
        <v>513</v>
      </c>
      <c r="J81" s="47" t="s">
        <v>38</v>
      </c>
      <c r="K81" s="43">
        <f t="shared" si="3"/>
        <v>9</v>
      </c>
      <c r="L81" s="44" t="e">
        <f>+#REF!</f>
        <v>#REF!</v>
      </c>
      <c r="AA81" s="44"/>
    </row>
    <row r="82" spans="1:27" ht="15">
      <c r="A82">
        <f t="shared" si="4"/>
        <v>76</v>
      </c>
      <c r="B82" t="e">
        <f>+IF(+L82&gt;0,MAX(B$6:B81)+1,0)</f>
        <v>#REF!</v>
      </c>
      <c r="C82">
        <v>2</v>
      </c>
      <c r="E82" t="e">
        <f t="shared" si="5"/>
        <v>#REF!</v>
      </c>
      <c r="F82" t="e">
        <f t="shared" si="5"/>
        <v>#REF!</v>
      </c>
      <c r="G82" s="26" t="e">
        <f t="shared" si="5"/>
        <v>#REF!</v>
      </c>
      <c r="H82" t="e">
        <f t="shared" si="5"/>
        <v>#REF!</v>
      </c>
      <c r="I82" s="48">
        <v>514</v>
      </c>
      <c r="J82" s="47" t="s">
        <v>39</v>
      </c>
      <c r="K82" s="43">
        <f t="shared" si="3"/>
        <v>9</v>
      </c>
      <c r="L82" s="44" t="e">
        <f>+#REF!</f>
        <v>#REF!</v>
      </c>
      <c r="AA82" s="44"/>
    </row>
    <row r="83" spans="1:27" ht="15">
      <c r="A83">
        <f t="shared" si="4"/>
        <v>77</v>
      </c>
      <c r="B83" t="e">
        <f>+IF(+L83&gt;0,MAX(B$6:B82)+1,0)</f>
        <v>#REF!</v>
      </c>
      <c r="C83">
        <v>2</v>
      </c>
      <c r="E83" t="e">
        <f t="shared" si="5"/>
        <v>#REF!</v>
      </c>
      <c r="F83" t="e">
        <f t="shared" si="5"/>
        <v>#REF!</v>
      </c>
      <c r="G83" s="26" t="e">
        <f t="shared" si="5"/>
        <v>#REF!</v>
      </c>
      <c r="H83" t="e">
        <f t="shared" si="5"/>
        <v>#REF!</v>
      </c>
      <c r="I83" s="48">
        <v>515</v>
      </c>
      <c r="J83" s="47" t="s">
        <v>40</v>
      </c>
      <c r="K83" s="43">
        <f t="shared" si="3"/>
        <v>9</v>
      </c>
      <c r="L83" s="44" t="e">
        <f>+#REF!</f>
        <v>#REF!</v>
      </c>
      <c r="AA83" s="44"/>
    </row>
    <row r="84" spans="1:27" ht="15">
      <c r="A84">
        <f t="shared" si="4"/>
        <v>78</v>
      </c>
      <c r="B84" t="e">
        <f>+IF(+L84&gt;0,MAX(B$6:B83)+1,0)</f>
        <v>#REF!</v>
      </c>
      <c r="C84">
        <v>2</v>
      </c>
      <c r="E84" t="e">
        <f t="shared" si="5"/>
        <v>#REF!</v>
      </c>
      <c r="F84" t="e">
        <f t="shared" si="5"/>
        <v>#REF!</v>
      </c>
      <c r="G84" s="26" t="e">
        <f t="shared" si="5"/>
        <v>#REF!</v>
      </c>
      <c r="H84" t="e">
        <f t="shared" si="5"/>
        <v>#REF!</v>
      </c>
      <c r="I84" s="46">
        <v>521</v>
      </c>
      <c r="J84" s="47" t="s">
        <v>41</v>
      </c>
      <c r="K84" s="43">
        <f t="shared" si="3"/>
        <v>9</v>
      </c>
      <c r="L84" s="44" t="e">
        <f>+#REF!</f>
        <v>#REF!</v>
      </c>
      <c r="AA84" s="44"/>
    </row>
    <row r="85" spans="1:27" ht="15">
      <c r="A85">
        <f t="shared" si="4"/>
        <v>79</v>
      </c>
      <c r="B85" t="e">
        <f>+IF(+L85&gt;0,MAX(B$6:B84)+1,0)</f>
        <v>#REF!</v>
      </c>
      <c r="C85">
        <v>2</v>
      </c>
      <c r="E85" t="e">
        <f t="shared" si="5"/>
        <v>#REF!</v>
      </c>
      <c r="F85" t="e">
        <f t="shared" si="5"/>
        <v>#REF!</v>
      </c>
      <c r="G85" s="26" t="e">
        <f t="shared" si="5"/>
        <v>#REF!</v>
      </c>
      <c r="H85" t="e">
        <f t="shared" si="5"/>
        <v>#REF!</v>
      </c>
      <c r="I85" s="46">
        <v>522</v>
      </c>
      <c r="J85" s="47" t="s">
        <v>42</v>
      </c>
      <c r="K85" s="43">
        <f t="shared" si="3"/>
        <v>9</v>
      </c>
      <c r="L85" s="44" t="e">
        <f>+#REF!</f>
        <v>#REF!</v>
      </c>
      <c r="AA85" s="44"/>
    </row>
    <row r="86" spans="1:27" ht="15">
      <c r="A86">
        <f t="shared" si="4"/>
        <v>80</v>
      </c>
      <c r="B86" t="e">
        <f>+IF(+L86&gt;0,MAX(B$6:B85)+1,0)</f>
        <v>#REF!</v>
      </c>
      <c r="C86">
        <v>2</v>
      </c>
      <c r="E86" t="e">
        <f t="shared" si="5"/>
        <v>#REF!</v>
      </c>
      <c r="F86" t="e">
        <f t="shared" si="5"/>
        <v>#REF!</v>
      </c>
      <c r="G86" s="26" t="e">
        <f t="shared" si="5"/>
        <v>#REF!</v>
      </c>
      <c r="H86" t="e">
        <f t="shared" si="5"/>
        <v>#REF!</v>
      </c>
      <c r="I86" s="46">
        <v>523</v>
      </c>
      <c r="J86" s="47" t="s">
        <v>46</v>
      </c>
      <c r="K86" s="43">
        <f t="shared" si="3"/>
        <v>9</v>
      </c>
      <c r="L86" s="44" t="e">
        <f>+#REF!</f>
        <v>#REF!</v>
      </c>
      <c r="AA86" s="44"/>
    </row>
    <row r="87" spans="1:27" ht="15">
      <c r="A87">
        <f t="shared" si="4"/>
        <v>81</v>
      </c>
      <c r="B87" t="e">
        <f>+IF(+L87&gt;0,MAX(B$6:B86)+1,0)</f>
        <v>#REF!</v>
      </c>
      <c r="C87">
        <v>2</v>
      </c>
      <c r="E87" t="e">
        <f t="shared" si="5"/>
        <v>#REF!</v>
      </c>
      <c r="F87" t="e">
        <f t="shared" si="5"/>
        <v>#REF!</v>
      </c>
      <c r="G87" s="26" t="e">
        <f t="shared" si="5"/>
        <v>#REF!</v>
      </c>
      <c r="H87" t="e">
        <f t="shared" si="5"/>
        <v>#REF!</v>
      </c>
      <c r="I87" s="46">
        <v>531</v>
      </c>
      <c r="J87" s="47" t="s">
        <v>47</v>
      </c>
      <c r="K87" s="43">
        <f t="shared" si="3"/>
        <v>9</v>
      </c>
      <c r="L87" s="44" t="e">
        <f>+#REF!</f>
        <v>#REF!</v>
      </c>
      <c r="AA87" s="44"/>
    </row>
    <row r="88" spans="1:27" ht="15">
      <c r="A88">
        <f t="shared" si="4"/>
        <v>82</v>
      </c>
      <c r="B88" t="e">
        <f>+IF(+L88&gt;0,MAX(B$6:B87)+1,0)</f>
        <v>#REF!</v>
      </c>
      <c r="C88">
        <v>2</v>
      </c>
      <c r="E88" t="e">
        <f t="shared" si="5"/>
        <v>#REF!</v>
      </c>
      <c r="F88" t="e">
        <f t="shared" si="5"/>
        <v>#REF!</v>
      </c>
      <c r="G88" s="26" t="e">
        <f t="shared" si="5"/>
        <v>#REF!</v>
      </c>
      <c r="H88" t="e">
        <f t="shared" si="5"/>
        <v>#REF!</v>
      </c>
      <c r="I88" s="46">
        <v>541</v>
      </c>
      <c r="J88" s="47" t="s">
        <v>48</v>
      </c>
      <c r="K88" s="43">
        <f t="shared" si="3"/>
        <v>9</v>
      </c>
      <c r="L88" s="44" t="e">
        <f>+#REF!</f>
        <v>#REF!</v>
      </c>
      <c r="AA88" s="44"/>
    </row>
    <row r="89" spans="1:27" ht="15">
      <c r="A89">
        <f t="shared" si="4"/>
        <v>83</v>
      </c>
      <c r="B89" t="e">
        <f>+IF(+L89&gt;0,MAX(B$6:B88)+1,0)</f>
        <v>#REF!</v>
      </c>
      <c r="C89">
        <v>2</v>
      </c>
      <c r="E89" t="e">
        <f t="shared" si="5"/>
        <v>#REF!</v>
      </c>
      <c r="F89" t="e">
        <f t="shared" si="5"/>
        <v>#REF!</v>
      </c>
      <c r="G89" s="26" t="e">
        <f t="shared" si="5"/>
        <v>#REF!</v>
      </c>
      <c r="H89" t="e">
        <f t="shared" si="5"/>
        <v>#REF!</v>
      </c>
      <c r="I89" s="46">
        <v>542</v>
      </c>
      <c r="J89" s="47" t="s">
        <v>49</v>
      </c>
      <c r="K89" s="43">
        <f t="shared" si="3"/>
        <v>9</v>
      </c>
      <c r="L89" s="44" t="e">
        <f>+#REF!</f>
        <v>#REF!</v>
      </c>
      <c r="AA89" s="44"/>
    </row>
    <row r="90" spans="1:27" ht="15">
      <c r="A90">
        <f t="shared" si="4"/>
        <v>84</v>
      </c>
      <c r="B90" t="e">
        <f>+IF(+L90&gt;0,MAX(B$6:B89)+1,0)</f>
        <v>#REF!</v>
      </c>
      <c r="C90">
        <v>2</v>
      </c>
      <c r="E90" t="e">
        <f t="shared" si="5"/>
        <v>#REF!</v>
      </c>
      <c r="F90" t="e">
        <f t="shared" si="5"/>
        <v>#REF!</v>
      </c>
      <c r="G90" s="26" t="e">
        <f t="shared" si="5"/>
        <v>#REF!</v>
      </c>
      <c r="H90" t="e">
        <f t="shared" si="5"/>
        <v>#REF!</v>
      </c>
      <c r="I90" s="50">
        <v>543</v>
      </c>
      <c r="J90" s="51" t="s">
        <v>51</v>
      </c>
      <c r="K90" s="43">
        <f t="shared" si="3"/>
        <v>9</v>
      </c>
      <c r="L90" s="44" t="e">
        <f>+#REF!</f>
        <v>#REF!</v>
      </c>
      <c r="AA90" s="44"/>
    </row>
    <row r="91" spans="1:27" ht="15">
      <c r="A91">
        <f t="shared" si="4"/>
        <v>85</v>
      </c>
      <c r="B91" t="e">
        <f>+IF(+L91&gt;0,MAX(B$6:B90)+1,0)</f>
        <v>#REF!</v>
      </c>
      <c r="C91">
        <v>2</v>
      </c>
      <c r="E91" t="e">
        <f t="shared" si="5"/>
        <v>#REF!</v>
      </c>
      <c r="F91" t="e">
        <f t="shared" si="5"/>
        <v>#REF!</v>
      </c>
      <c r="G91" s="26" t="e">
        <f t="shared" si="5"/>
        <v>#REF!</v>
      </c>
      <c r="H91" t="e">
        <f t="shared" si="5"/>
        <v>#REF!</v>
      </c>
      <c r="I91" s="46">
        <v>511</v>
      </c>
      <c r="J91" s="47" t="s">
        <v>23</v>
      </c>
      <c r="K91" s="43">
        <v>10</v>
      </c>
      <c r="L91" s="44" t="e">
        <f>+#REF!</f>
        <v>#REF!</v>
      </c>
      <c r="AA91" s="44"/>
    </row>
    <row r="92" spans="1:27" ht="15">
      <c r="A92">
        <f t="shared" si="4"/>
        <v>86</v>
      </c>
      <c r="B92" t="e">
        <f>+IF(+L92&gt;0,MAX(B$6:B91)+1,0)</f>
        <v>#REF!</v>
      </c>
      <c r="C92">
        <v>2</v>
      </c>
      <c r="E92" t="e">
        <f t="shared" si="5"/>
        <v>#REF!</v>
      </c>
      <c r="F92" t="e">
        <f t="shared" si="5"/>
        <v>#REF!</v>
      </c>
      <c r="G92" s="26" t="e">
        <f t="shared" si="5"/>
        <v>#REF!</v>
      </c>
      <c r="H92" t="e">
        <f t="shared" si="5"/>
        <v>#REF!</v>
      </c>
      <c r="I92" s="46">
        <v>512</v>
      </c>
      <c r="J92" s="47" t="s">
        <v>28</v>
      </c>
      <c r="K92" s="43">
        <f t="shared" si="3"/>
        <v>10</v>
      </c>
      <c r="L92" s="44" t="e">
        <f>+#REF!</f>
        <v>#REF!</v>
      </c>
      <c r="AA92" s="44"/>
    </row>
    <row r="93" spans="1:27" ht="15">
      <c r="A93">
        <f t="shared" si="4"/>
        <v>87</v>
      </c>
      <c r="B93" t="e">
        <f>+IF(+L93&gt;0,MAX(B$6:B92)+1,0)</f>
        <v>#REF!</v>
      </c>
      <c r="C93">
        <v>2</v>
      </c>
      <c r="E93" t="e">
        <f t="shared" si="5"/>
        <v>#REF!</v>
      </c>
      <c r="F93" t="e">
        <f t="shared" si="5"/>
        <v>#REF!</v>
      </c>
      <c r="G93" s="26" t="e">
        <f t="shared" si="5"/>
        <v>#REF!</v>
      </c>
      <c r="H93" t="e">
        <f t="shared" si="5"/>
        <v>#REF!</v>
      </c>
      <c r="I93" s="46">
        <v>513</v>
      </c>
      <c r="J93" s="47" t="s">
        <v>38</v>
      </c>
      <c r="K93" s="43">
        <f t="shared" si="3"/>
        <v>10</v>
      </c>
      <c r="L93" s="44" t="e">
        <f>+#REF!</f>
        <v>#REF!</v>
      </c>
      <c r="AA93" s="44"/>
    </row>
    <row r="94" spans="1:27" ht="15">
      <c r="A94">
        <f t="shared" si="4"/>
        <v>88</v>
      </c>
      <c r="B94" t="e">
        <f>+IF(+L94&gt;0,MAX(B$6:B93)+1,0)</f>
        <v>#REF!</v>
      </c>
      <c r="C94">
        <v>2</v>
      </c>
      <c r="E94" t="e">
        <f t="shared" si="5"/>
        <v>#REF!</v>
      </c>
      <c r="F94" t="e">
        <f t="shared" si="5"/>
        <v>#REF!</v>
      </c>
      <c r="G94" s="26" t="e">
        <f t="shared" si="5"/>
        <v>#REF!</v>
      </c>
      <c r="H94" t="e">
        <f t="shared" si="5"/>
        <v>#REF!</v>
      </c>
      <c r="I94" s="48">
        <v>514</v>
      </c>
      <c r="J94" s="47" t="s">
        <v>39</v>
      </c>
      <c r="K94" s="43">
        <f t="shared" si="3"/>
        <v>10</v>
      </c>
      <c r="L94" s="44" t="e">
        <f>+#REF!</f>
        <v>#REF!</v>
      </c>
      <c r="AA94" s="44"/>
    </row>
    <row r="95" spans="1:27" ht="15">
      <c r="A95">
        <f t="shared" si="4"/>
        <v>89</v>
      </c>
      <c r="B95" t="e">
        <f>+IF(+L95&gt;0,MAX(B$6:B94)+1,0)</f>
        <v>#REF!</v>
      </c>
      <c r="C95">
        <v>2</v>
      </c>
      <c r="E95" t="e">
        <f t="shared" si="5"/>
        <v>#REF!</v>
      </c>
      <c r="F95" t="e">
        <f t="shared" si="5"/>
        <v>#REF!</v>
      </c>
      <c r="G95" s="26" t="e">
        <f t="shared" si="5"/>
        <v>#REF!</v>
      </c>
      <c r="H95" t="e">
        <f t="shared" si="5"/>
        <v>#REF!</v>
      </c>
      <c r="I95" s="48">
        <v>515</v>
      </c>
      <c r="J95" s="47" t="s">
        <v>40</v>
      </c>
      <c r="K95" s="43">
        <f t="shared" si="3"/>
        <v>10</v>
      </c>
      <c r="L95" s="44" t="e">
        <f>+#REF!</f>
        <v>#REF!</v>
      </c>
      <c r="AA95" s="44"/>
    </row>
    <row r="96" spans="1:27" ht="15">
      <c r="A96">
        <f t="shared" si="4"/>
        <v>90</v>
      </c>
      <c r="B96" t="e">
        <f>+IF(+L96&gt;0,MAX(B$6:B95)+1,0)</f>
        <v>#REF!</v>
      </c>
      <c r="C96">
        <v>2</v>
      </c>
      <c r="E96" t="e">
        <f t="shared" si="5"/>
        <v>#REF!</v>
      </c>
      <c r="F96" t="e">
        <f t="shared" si="5"/>
        <v>#REF!</v>
      </c>
      <c r="G96" s="26" t="e">
        <f t="shared" si="5"/>
        <v>#REF!</v>
      </c>
      <c r="H96" t="e">
        <f t="shared" si="5"/>
        <v>#REF!</v>
      </c>
      <c r="I96" s="46">
        <v>521</v>
      </c>
      <c r="J96" s="47" t="s">
        <v>41</v>
      </c>
      <c r="K96" s="43">
        <f t="shared" si="3"/>
        <v>10</v>
      </c>
      <c r="L96" s="44" t="e">
        <f>+#REF!</f>
        <v>#REF!</v>
      </c>
      <c r="AA96" s="44"/>
    </row>
    <row r="97" spans="1:27" ht="15">
      <c r="A97">
        <f t="shared" si="4"/>
        <v>91</v>
      </c>
      <c r="B97" t="e">
        <f>+IF(+L97&gt;0,MAX(B$6:B96)+1,0)</f>
        <v>#REF!</v>
      </c>
      <c r="C97">
        <v>2</v>
      </c>
      <c r="E97" t="e">
        <f t="shared" si="5"/>
        <v>#REF!</v>
      </c>
      <c r="F97" t="e">
        <f t="shared" si="5"/>
        <v>#REF!</v>
      </c>
      <c r="G97" s="26" t="e">
        <f t="shared" si="5"/>
        <v>#REF!</v>
      </c>
      <c r="H97" t="e">
        <f t="shared" si="5"/>
        <v>#REF!</v>
      </c>
      <c r="I97" s="46">
        <v>522</v>
      </c>
      <c r="J97" s="47" t="s">
        <v>42</v>
      </c>
      <c r="K97" s="43">
        <f t="shared" si="3"/>
        <v>10</v>
      </c>
      <c r="L97" s="44" t="e">
        <f>+#REF!</f>
        <v>#REF!</v>
      </c>
      <c r="AA97" s="44"/>
    </row>
    <row r="98" spans="1:27" ht="15">
      <c r="A98">
        <f t="shared" si="4"/>
        <v>92</v>
      </c>
      <c r="B98" t="e">
        <f>+IF(+L98&gt;0,MAX(B$6:B97)+1,0)</f>
        <v>#REF!</v>
      </c>
      <c r="C98">
        <v>2</v>
      </c>
      <c r="E98" t="e">
        <f t="shared" si="5"/>
        <v>#REF!</v>
      </c>
      <c r="F98" t="e">
        <f t="shared" si="5"/>
        <v>#REF!</v>
      </c>
      <c r="G98" s="26" t="e">
        <f t="shared" si="5"/>
        <v>#REF!</v>
      </c>
      <c r="H98" t="e">
        <f t="shared" si="5"/>
        <v>#REF!</v>
      </c>
      <c r="I98" s="46">
        <v>523</v>
      </c>
      <c r="J98" s="47" t="s">
        <v>46</v>
      </c>
      <c r="K98" s="43">
        <f t="shared" si="3"/>
        <v>10</v>
      </c>
      <c r="L98" s="44" t="e">
        <f>+#REF!</f>
        <v>#REF!</v>
      </c>
      <c r="AA98" s="44"/>
    </row>
    <row r="99" spans="1:27" ht="15">
      <c r="A99">
        <f t="shared" si="4"/>
        <v>93</v>
      </c>
      <c r="B99" t="e">
        <f>+IF(+L99&gt;0,MAX(B$6:B98)+1,0)</f>
        <v>#REF!</v>
      </c>
      <c r="C99">
        <v>2</v>
      </c>
      <c r="E99" t="e">
        <f t="shared" si="5"/>
        <v>#REF!</v>
      </c>
      <c r="F99" t="e">
        <f t="shared" si="5"/>
        <v>#REF!</v>
      </c>
      <c r="G99" s="26" t="e">
        <f t="shared" si="5"/>
        <v>#REF!</v>
      </c>
      <c r="H99" t="e">
        <f t="shared" si="5"/>
        <v>#REF!</v>
      </c>
      <c r="I99" s="46">
        <v>531</v>
      </c>
      <c r="J99" s="47" t="s">
        <v>47</v>
      </c>
      <c r="K99" s="43">
        <f t="shared" si="3"/>
        <v>10</v>
      </c>
      <c r="L99" s="44" t="e">
        <f>+#REF!</f>
        <v>#REF!</v>
      </c>
      <c r="AA99" s="44"/>
    </row>
    <row r="100" spans="1:27" ht="15">
      <c r="A100">
        <f t="shared" si="4"/>
        <v>94</v>
      </c>
      <c r="B100" t="e">
        <f>+IF(+L100&gt;0,MAX(B$6:B99)+1,0)</f>
        <v>#REF!</v>
      </c>
      <c r="C100">
        <v>2</v>
      </c>
      <c r="E100" t="e">
        <f t="shared" si="5"/>
        <v>#REF!</v>
      </c>
      <c r="F100" t="e">
        <f t="shared" si="5"/>
        <v>#REF!</v>
      </c>
      <c r="G100" s="26" t="e">
        <f t="shared" si="5"/>
        <v>#REF!</v>
      </c>
      <c r="H100" t="e">
        <f t="shared" si="5"/>
        <v>#REF!</v>
      </c>
      <c r="I100" s="46">
        <v>541</v>
      </c>
      <c r="J100" s="47" t="s">
        <v>48</v>
      </c>
      <c r="K100" s="43">
        <f t="shared" si="3"/>
        <v>10</v>
      </c>
      <c r="L100" s="44" t="e">
        <f>+#REF!</f>
        <v>#REF!</v>
      </c>
      <c r="AA100" s="44"/>
    </row>
    <row r="101" spans="1:27" ht="15">
      <c r="A101">
        <f t="shared" si="4"/>
        <v>95</v>
      </c>
      <c r="B101" t="e">
        <f>+IF(+L101&gt;0,MAX(B$6:B100)+1,0)</f>
        <v>#REF!</v>
      </c>
      <c r="C101">
        <v>2</v>
      </c>
      <c r="E101" t="e">
        <f t="shared" si="5"/>
        <v>#REF!</v>
      </c>
      <c r="F101" t="e">
        <f t="shared" si="5"/>
        <v>#REF!</v>
      </c>
      <c r="G101" s="26" t="e">
        <f t="shared" si="5"/>
        <v>#REF!</v>
      </c>
      <c r="H101" t="e">
        <f t="shared" si="5"/>
        <v>#REF!</v>
      </c>
      <c r="I101" s="46">
        <v>542</v>
      </c>
      <c r="J101" s="47" t="s">
        <v>49</v>
      </c>
      <c r="K101" s="43">
        <f t="shared" si="3"/>
        <v>10</v>
      </c>
      <c r="L101" s="44" t="e">
        <f>+#REF!</f>
        <v>#REF!</v>
      </c>
      <c r="AA101" s="44"/>
    </row>
    <row r="102" spans="1:27" ht="15">
      <c r="A102">
        <f t="shared" si="4"/>
        <v>96</v>
      </c>
      <c r="B102" t="e">
        <f>+IF(+L102&gt;0,MAX(B$6:B101)+1,0)</f>
        <v>#REF!</v>
      </c>
      <c r="C102">
        <v>2</v>
      </c>
      <c r="E102" t="e">
        <f t="shared" si="5"/>
        <v>#REF!</v>
      </c>
      <c r="F102" t="e">
        <f t="shared" si="5"/>
        <v>#REF!</v>
      </c>
      <c r="G102" s="26" t="e">
        <f t="shared" si="5"/>
        <v>#REF!</v>
      </c>
      <c r="H102" t="e">
        <f t="shared" si="5"/>
        <v>#REF!</v>
      </c>
      <c r="I102" s="50">
        <v>543</v>
      </c>
      <c r="J102" s="51" t="s">
        <v>51</v>
      </c>
      <c r="K102" s="43">
        <f t="shared" si="3"/>
        <v>10</v>
      </c>
      <c r="L102" s="44" t="e">
        <f>+#REF!</f>
        <v>#REF!</v>
      </c>
      <c r="AA102" s="44"/>
    </row>
    <row r="103" spans="1:27" ht="15">
      <c r="A103">
        <f t="shared" si="4"/>
        <v>97</v>
      </c>
      <c r="B103" t="e">
        <f>+IF(+L103&gt;0,MAX(B$6:B102)+1,0)</f>
        <v>#REF!</v>
      </c>
      <c r="C103">
        <v>2</v>
      </c>
      <c r="E103" t="e">
        <f t="shared" si="5"/>
        <v>#REF!</v>
      </c>
      <c r="F103" t="e">
        <f t="shared" si="5"/>
        <v>#REF!</v>
      </c>
      <c r="G103" s="26" t="e">
        <f t="shared" si="5"/>
        <v>#REF!</v>
      </c>
      <c r="H103" t="e">
        <f t="shared" si="5"/>
        <v>#REF!</v>
      </c>
      <c r="I103" s="46">
        <v>511</v>
      </c>
      <c r="J103" s="47" t="s">
        <v>23</v>
      </c>
      <c r="K103" s="43">
        <v>11</v>
      </c>
      <c r="L103" s="44" t="e">
        <f>+#REF!</f>
        <v>#REF!</v>
      </c>
      <c r="AA103" s="44"/>
    </row>
    <row r="104" spans="1:27" ht="15">
      <c r="A104">
        <f t="shared" si="4"/>
        <v>98</v>
      </c>
      <c r="B104" t="e">
        <f>+IF(+L104&gt;0,MAX(B$6:B103)+1,0)</f>
        <v>#REF!</v>
      </c>
      <c r="C104">
        <v>2</v>
      </c>
      <c r="E104" t="e">
        <f t="shared" si="5"/>
        <v>#REF!</v>
      </c>
      <c r="F104" t="e">
        <f t="shared" si="5"/>
        <v>#REF!</v>
      </c>
      <c r="G104" s="26" t="e">
        <f t="shared" si="5"/>
        <v>#REF!</v>
      </c>
      <c r="H104" t="e">
        <f t="shared" si="5"/>
        <v>#REF!</v>
      </c>
      <c r="I104" s="46">
        <v>512</v>
      </c>
      <c r="J104" s="47" t="s">
        <v>28</v>
      </c>
      <c r="K104" s="43">
        <f t="shared" ref="K104:K135" si="6">+K103</f>
        <v>11</v>
      </c>
      <c r="L104" s="44" t="e">
        <f>+#REF!</f>
        <v>#REF!</v>
      </c>
      <c r="AA104" s="44"/>
    </row>
    <row r="105" spans="1:27" ht="15">
      <c r="A105">
        <f t="shared" si="4"/>
        <v>99</v>
      </c>
      <c r="B105" t="e">
        <f>+IF(+L105&gt;0,MAX(B$6:B104)+1,0)</f>
        <v>#REF!</v>
      </c>
      <c r="C105">
        <v>2</v>
      </c>
      <c r="E105" t="e">
        <f t="shared" si="5"/>
        <v>#REF!</v>
      </c>
      <c r="F105" t="e">
        <f t="shared" si="5"/>
        <v>#REF!</v>
      </c>
      <c r="G105" s="26" t="e">
        <f t="shared" si="5"/>
        <v>#REF!</v>
      </c>
      <c r="H105" t="e">
        <f t="shared" si="5"/>
        <v>#REF!</v>
      </c>
      <c r="I105" s="46">
        <v>513</v>
      </c>
      <c r="J105" s="47" t="s">
        <v>38</v>
      </c>
      <c r="K105" s="43">
        <f t="shared" si="6"/>
        <v>11</v>
      </c>
      <c r="L105" s="44" t="e">
        <f>+#REF!</f>
        <v>#REF!</v>
      </c>
      <c r="AA105" s="44"/>
    </row>
    <row r="106" spans="1:27" ht="15">
      <c r="A106">
        <f t="shared" si="4"/>
        <v>100</v>
      </c>
      <c r="B106" t="e">
        <f>+IF(+L106&gt;0,MAX(B$6:B105)+1,0)</f>
        <v>#REF!</v>
      </c>
      <c r="C106">
        <v>2</v>
      </c>
      <c r="E106" t="e">
        <f t="shared" si="5"/>
        <v>#REF!</v>
      </c>
      <c r="F106" t="e">
        <f t="shared" si="5"/>
        <v>#REF!</v>
      </c>
      <c r="G106" s="26" t="e">
        <f t="shared" si="5"/>
        <v>#REF!</v>
      </c>
      <c r="H106" t="e">
        <f t="shared" si="5"/>
        <v>#REF!</v>
      </c>
      <c r="I106" s="48">
        <v>514</v>
      </c>
      <c r="J106" s="47" t="s">
        <v>39</v>
      </c>
      <c r="K106" s="43">
        <f t="shared" si="6"/>
        <v>11</v>
      </c>
      <c r="L106" s="44" t="e">
        <f>+#REF!</f>
        <v>#REF!</v>
      </c>
      <c r="AA106" s="44"/>
    </row>
    <row r="107" spans="1:27" ht="15">
      <c r="A107">
        <f t="shared" si="4"/>
        <v>101</v>
      </c>
      <c r="B107" t="e">
        <f>+IF(+L107&gt;0,MAX(B$6:B106)+1,0)</f>
        <v>#REF!</v>
      </c>
      <c r="C107">
        <v>2</v>
      </c>
      <c r="E107" t="e">
        <f t="shared" si="5"/>
        <v>#REF!</v>
      </c>
      <c r="F107" t="e">
        <f t="shared" si="5"/>
        <v>#REF!</v>
      </c>
      <c r="G107" s="26" t="e">
        <f t="shared" si="5"/>
        <v>#REF!</v>
      </c>
      <c r="H107" t="e">
        <f t="shared" si="5"/>
        <v>#REF!</v>
      </c>
      <c r="I107" s="48">
        <v>515</v>
      </c>
      <c r="J107" s="47" t="s">
        <v>40</v>
      </c>
      <c r="K107" s="43">
        <f t="shared" si="6"/>
        <v>11</v>
      </c>
      <c r="L107" s="44" t="e">
        <f>+#REF!</f>
        <v>#REF!</v>
      </c>
      <c r="AA107" s="44"/>
    </row>
    <row r="108" spans="1:27" ht="15">
      <c r="A108">
        <f t="shared" si="4"/>
        <v>102</v>
      </c>
      <c r="B108" t="e">
        <f>+IF(+L108&gt;0,MAX(B$6:B107)+1,0)</f>
        <v>#REF!</v>
      </c>
      <c r="C108">
        <v>2</v>
      </c>
      <c r="E108" t="e">
        <f t="shared" si="5"/>
        <v>#REF!</v>
      </c>
      <c r="F108" t="e">
        <f t="shared" si="5"/>
        <v>#REF!</v>
      </c>
      <c r="G108" s="26" t="e">
        <f t="shared" si="5"/>
        <v>#REF!</v>
      </c>
      <c r="H108" t="e">
        <f t="shared" si="5"/>
        <v>#REF!</v>
      </c>
      <c r="I108" s="46">
        <v>521</v>
      </c>
      <c r="J108" s="47" t="s">
        <v>41</v>
      </c>
      <c r="K108" s="43">
        <f t="shared" si="6"/>
        <v>11</v>
      </c>
      <c r="L108" s="44" t="e">
        <f>+#REF!</f>
        <v>#REF!</v>
      </c>
      <c r="AA108" s="44"/>
    </row>
    <row r="109" spans="1:27" ht="15">
      <c r="A109">
        <f t="shared" si="4"/>
        <v>103</v>
      </c>
      <c r="B109" t="e">
        <f>+IF(+L109&gt;0,MAX(B$6:B108)+1,0)</f>
        <v>#REF!</v>
      </c>
      <c r="C109">
        <v>2</v>
      </c>
      <c r="E109" t="e">
        <f t="shared" si="5"/>
        <v>#REF!</v>
      </c>
      <c r="F109" t="e">
        <f t="shared" si="5"/>
        <v>#REF!</v>
      </c>
      <c r="G109" s="26" t="e">
        <f t="shared" si="5"/>
        <v>#REF!</v>
      </c>
      <c r="H109" t="e">
        <f t="shared" si="5"/>
        <v>#REF!</v>
      </c>
      <c r="I109" s="46">
        <v>522</v>
      </c>
      <c r="J109" s="47" t="s">
        <v>42</v>
      </c>
      <c r="K109" s="43">
        <f t="shared" si="6"/>
        <v>11</v>
      </c>
      <c r="L109" s="44" t="e">
        <f>+#REF!</f>
        <v>#REF!</v>
      </c>
      <c r="AA109" s="44"/>
    </row>
    <row r="110" spans="1:27" ht="15">
      <c r="A110">
        <f t="shared" si="4"/>
        <v>104</v>
      </c>
      <c r="B110" t="e">
        <f>+IF(+L110&gt;0,MAX(B$6:B109)+1,0)</f>
        <v>#REF!</v>
      </c>
      <c r="C110">
        <v>2</v>
      </c>
      <c r="E110" t="e">
        <f t="shared" si="5"/>
        <v>#REF!</v>
      </c>
      <c r="F110" t="e">
        <f t="shared" si="5"/>
        <v>#REF!</v>
      </c>
      <c r="G110" s="26" t="e">
        <f t="shared" si="5"/>
        <v>#REF!</v>
      </c>
      <c r="H110" t="e">
        <f t="shared" si="5"/>
        <v>#REF!</v>
      </c>
      <c r="I110" s="46">
        <v>523</v>
      </c>
      <c r="J110" s="47" t="s">
        <v>46</v>
      </c>
      <c r="K110" s="43">
        <f t="shared" si="6"/>
        <v>11</v>
      </c>
      <c r="L110" s="44" t="e">
        <f>+#REF!</f>
        <v>#REF!</v>
      </c>
      <c r="AA110" s="44"/>
    </row>
    <row r="111" spans="1:27" ht="15">
      <c r="A111">
        <f t="shared" si="4"/>
        <v>105</v>
      </c>
      <c r="B111" t="e">
        <f>+IF(+L111&gt;0,MAX(B$6:B110)+1,0)</f>
        <v>#REF!</v>
      </c>
      <c r="C111">
        <v>2</v>
      </c>
      <c r="E111" t="e">
        <f t="shared" si="5"/>
        <v>#REF!</v>
      </c>
      <c r="F111" t="e">
        <f t="shared" si="5"/>
        <v>#REF!</v>
      </c>
      <c r="G111" s="26" t="e">
        <f t="shared" si="5"/>
        <v>#REF!</v>
      </c>
      <c r="H111" t="e">
        <f t="shared" si="5"/>
        <v>#REF!</v>
      </c>
      <c r="I111" s="46">
        <v>531</v>
      </c>
      <c r="J111" s="47" t="s">
        <v>47</v>
      </c>
      <c r="K111" s="43">
        <f t="shared" si="6"/>
        <v>11</v>
      </c>
      <c r="L111" s="44" t="e">
        <f>+#REF!</f>
        <v>#REF!</v>
      </c>
      <c r="AA111" s="44"/>
    </row>
    <row r="112" spans="1:27" ht="15">
      <c r="A112">
        <f t="shared" si="4"/>
        <v>106</v>
      </c>
      <c r="B112" t="e">
        <f>+IF(+L112&gt;0,MAX(B$6:B111)+1,0)</f>
        <v>#REF!</v>
      </c>
      <c r="C112">
        <v>2</v>
      </c>
      <c r="E112" t="e">
        <f t="shared" si="5"/>
        <v>#REF!</v>
      </c>
      <c r="F112" t="e">
        <f t="shared" si="5"/>
        <v>#REF!</v>
      </c>
      <c r="G112" s="26" t="e">
        <f t="shared" si="5"/>
        <v>#REF!</v>
      </c>
      <c r="H112" t="e">
        <f t="shared" si="5"/>
        <v>#REF!</v>
      </c>
      <c r="I112" s="46">
        <v>541</v>
      </c>
      <c r="J112" s="47" t="s">
        <v>48</v>
      </c>
      <c r="K112" s="43">
        <f t="shared" si="6"/>
        <v>11</v>
      </c>
      <c r="L112" s="44" t="e">
        <f>+#REF!</f>
        <v>#REF!</v>
      </c>
      <c r="AA112" s="44"/>
    </row>
    <row r="113" spans="1:27" ht="15">
      <c r="A113">
        <f t="shared" si="4"/>
        <v>107</v>
      </c>
      <c r="B113" t="e">
        <f>+IF(+L113&gt;0,MAX(B$6:B112)+1,0)</f>
        <v>#REF!</v>
      </c>
      <c r="C113">
        <v>2</v>
      </c>
      <c r="E113" t="e">
        <f t="shared" si="5"/>
        <v>#REF!</v>
      </c>
      <c r="F113" t="e">
        <f t="shared" si="5"/>
        <v>#REF!</v>
      </c>
      <c r="G113" s="26" t="e">
        <f t="shared" si="5"/>
        <v>#REF!</v>
      </c>
      <c r="H113" t="e">
        <f t="shared" si="5"/>
        <v>#REF!</v>
      </c>
      <c r="I113" s="46">
        <v>542</v>
      </c>
      <c r="J113" s="47" t="s">
        <v>49</v>
      </c>
      <c r="K113" s="43">
        <f t="shared" si="6"/>
        <v>11</v>
      </c>
      <c r="L113" s="44" t="e">
        <f>+#REF!</f>
        <v>#REF!</v>
      </c>
      <c r="AA113" s="44"/>
    </row>
    <row r="114" spans="1:27" ht="15">
      <c r="A114">
        <f t="shared" si="4"/>
        <v>108</v>
      </c>
      <c r="B114" t="e">
        <f>+IF(+L114&gt;0,MAX(B$6:B113)+1,0)</f>
        <v>#REF!</v>
      </c>
      <c r="C114">
        <v>2</v>
      </c>
      <c r="E114" t="e">
        <f t="shared" si="5"/>
        <v>#REF!</v>
      </c>
      <c r="F114" t="e">
        <f t="shared" si="5"/>
        <v>#REF!</v>
      </c>
      <c r="G114" s="26" t="e">
        <f t="shared" si="5"/>
        <v>#REF!</v>
      </c>
      <c r="H114" t="e">
        <f t="shared" si="5"/>
        <v>#REF!</v>
      </c>
      <c r="I114" s="50">
        <v>543</v>
      </c>
      <c r="J114" s="51" t="s">
        <v>51</v>
      </c>
      <c r="K114" s="43">
        <f t="shared" si="6"/>
        <v>11</v>
      </c>
      <c r="L114" s="44" t="e">
        <f>+#REF!</f>
        <v>#REF!</v>
      </c>
      <c r="AA114" s="44"/>
    </row>
    <row r="115" spans="1:27" ht="15">
      <c r="A115">
        <f t="shared" si="4"/>
        <v>109</v>
      </c>
      <c r="B115" t="e">
        <f>+IF(+L115&gt;0,MAX(B$6:B114)+1,0)</f>
        <v>#REF!</v>
      </c>
      <c r="C115">
        <v>2</v>
      </c>
      <c r="E115" t="e">
        <f t="shared" si="5"/>
        <v>#REF!</v>
      </c>
      <c r="F115" t="e">
        <f t="shared" si="5"/>
        <v>#REF!</v>
      </c>
      <c r="G115" s="26" t="e">
        <f t="shared" si="5"/>
        <v>#REF!</v>
      </c>
      <c r="H115" t="e">
        <f t="shared" si="5"/>
        <v>#REF!</v>
      </c>
      <c r="I115" s="46">
        <v>511</v>
      </c>
      <c r="J115" s="47" t="s">
        <v>23</v>
      </c>
      <c r="K115" s="43">
        <v>12</v>
      </c>
      <c r="L115" s="44" t="e">
        <f>+#REF!</f>
        <v>#REF!</v>
      </c>
      <c r="AA115" s="44"/>
    </row>
    <row r="116" spans="1:27" ht="15">
      <c r="A116">
        <f t="shared" si="4"/>
        <v>110</v>
      </c>
      <c r="B116" t="e">
        <f>+IF(+L116&gt;0,MAX(B$6:B115)+1,0)</f>
        <v>#REF!</v>
      </c>
      <c r="C116">
        <v>2</v>
      </c>
      <c r="E116" t="e">
        <f t="shared" si="5"/>
        <v>#REF!</v>
      </c>
      <c r="F116" t="e">
        <f t="shared" si="5"/>
        <v>#REF!</v>
      </c>
      <c r="G116" s="26" t="e">
        <f t="shared" si="5"/>
        <v>#REF!</v>
      </c>
      <c r="H116" t="e">
        <f t="shared" si="5"/>
        <v>#REF!</v>
      </c>
      <c r="I116" s="46">
        <v>512</v>
      </c>
      <c r="J116" s="47" t="s">
        <v>28</v>
      </c>
      <c r="K116" s="43">
        <f t="shared" si="6"/>
        <v>12</v>
      </c>
      <c r="L116" s="44" t="e">
        <f>+#REF!</f>
        <v>#REF!</v>
      </c>
      <c r="AA116" s="44"/>
    </row>
    <row r="117" spans="1:27" ht="15">
      <c r="A117">
        <f t="shared" si="4"/>
        <v>111</v>
      </c>
      <c r="B117" t="e">
        <f>+IF(+L117&gt;0,MAX(B$6:B116)+1,0)</f>
        <v>#REF!</v>
      </c>
      <c r="C117">
        <v>2</v>
      </c>
      <c r="E117" t="e">
        <f t="shared" si="5"/>
        <v>#REF!</v>
      </c>
      <c r="F117" t="e">
        <f t="shared" si="5"/>
        <v>#REF!</v>
      </c>
      <c r="G117" s="26" t="e">
        <f t="shared" si="5"/>
        <v>#REF!</v>
      </c>
      <c r="H117" t="e">
        <f t="shared" si="5"/>
        <v>#REF!</v>
      </c>
      <c r="I117" s="46">
        <v>513</v>
      </c>
      <c r="J117" s="47" t="s">
        <v>38</v>
      </c>
      <c r="K117" s="43">
        <f t="shared" si="6"/>
        <v>12</v>
      </c>
      <c r="L117" s="44" t="e">
        <f>+#REF!</f>
        <v>#REF!</v>
      </c>
      <c r="AA117" s="44"/>
    </row>
    <row r="118" spans="1:27" ht="15">
      <c r="A118">
        <f t="shared" si="4"/>
        <v>112</v>
      </c>
      <c r="B118" t="e">
        <f>+IF(+L118&gt;0,MAX(B$6:B117)+1,0)</f>
        <v>#REF!</v>
      </c>
      <c r="C118">
        <v>2</v>
      </c>
      <c r="E118" t="e">
        <f t="shared" si="5"/>
        <v>#REF!</v>
      </c>
      <c r="F118" t="e">
        <f t="shared" si="5"/>
        <v>#REF!</v>
      </c>
      <c r="G118" s="26" t="e">
        <f t="shared" si="5"/>
        <v>#REF!</v>
      </c>
      <c r="H118" t="e">
        <f t="shared" si="5"/>
        <v>#REF!</v>
      </c>
      <c r="I118" s="48">
        <v>514</v>
      </c>
      <c r="J118" s="47" t="s">
        <v>39</v>
      </c>
      <c r="K118" s="43">
        <f t="shared" si="6"/>
        <v>12</v>
      </c>
      <c r="L118" s="44" t="e">
        <f>+#REF!</f>
        <v>#REF!</v>
      </c>
      <c r="AA118" s="44"/>
    </row>
    <row r="119" spans="1:27" ht="15">
      <c r="A119">
        <f t="shared" si="4"/>
        <v>113</v>
      </c>
      <c r="B119" t="e">
        <f>+IF(+L119&gt;0,MAX(B$6:B118)+1,0)</f>
        <v>#REF!</v>
      </c>
      <c r="C119">
        <v>2</v>
      </c>
      <c r="E119" t="e">
        <f t="shared" si="5"/>
        <v>#REF!</v>
      </c>
      <c r="F119" t="e">
        <f t="shared" si="5"/>
        <v>#REF!</v>
      </c>
      <c r="G119" s="26" t="e">
        <f t="shared" si="5"/>
        <v>#REF!</v>
      </c>
      <c r="H119" t="e">
        <f t="shared" si="5"/>
        <v>#REF!</v>
      </c>
      <c r="I119" s="48">
        <v>515</v>
      </c>
      <c r="J119" s="47" t="s">
        <v>40</v>
      </c>
      <c r="K119" s="43">
        <f t="shared" si="6"/>
        <v>12</v>
      </c>
      <c r="L119" s="44" t="e">
        <f>+#REF!</f>
        <v>#REF!</v>
      </c>
      <c r="AA119" s="44"/>
    </row>
    <row r="120" spans="1:27" ht="15">
      <c r="A120">
        <f t="shared" si="4"/>
        <v>114</v>
      </c>
      <c r="B120" t="e">
        <f>+IF(+L120&gt;0,MAX(B$6:B119)+1,0)</f>
        <v>#REF!</v>
      </c>
      <c r="C120">
        <v>2</v>
      </c>
      <c r="E120" t="e">
        <f t="shared" si="5"/>
        <v>#REF!</v>
      </c>
      <c r="F120" t="e">
        <f t="shared" si="5"/>
        <v>#REF!</v>
      </c>
      <c r="G120" s="26" t="e">
        <f t="shared" si="5"/>
        <v>#REF!</v>
      </c>
      <c r="H120" t="e">
        <f t="shared" si="5"/>
        <v>#REF!</v>
      </c>
      <c r="I120" s="46">
        <v>521</v>
      </c>
      <c r="J120" s="47" t="s">
        <v>41</v>
      </c>
      <c r="K120" s="43">
        <f t="shared" si="6"/>
        <v>12</v>
      </c>
      <c r="L120" s="44" t="e">
        <f>+#REF!</f>
        <v>#REF!</v>
      </c>
      <c r="AA120" s="44"/>
    </row>
    <row r="121" spans="1:27" ht="15">
      <c r="A121">
        <f t="shared" si="4"/>
        <v>115</v>
      </c>
      <c r="B121" t="e">
        <f>+IF(+L121&gt;0,MAX(B$6:B120)+1,0)</f>
        <v>#REF!</v>
      </c>
      <c r="C121">
        <v>2</v>
      </c>
      <c r="E121" t="e">
        <f t="shared" si="5"/>
        <v>#REF!</v>
      </c>
      <c r="F121" t="e">
        <f t="shared" si="5"/>
        <v>#REF!</v>
      </c>
      <c r="G121" s="26" t="e">
        <f t="shared" si="5"/>
        <v>#REF!</v>
      </c>
      <c r="H121" t="e">
        <f t="shared" si="5"/>
        <v>#REF!</v>
      </c>
      <c r="I121" s="46">
        <v>522</v>
      </c>
      <c r="J121" s="47" t="s">
        <v>42</v>
      </c>
      <c r="K121" s="43">
        <f t="shared" si="6"/>
        <v>12</v>
      </c>
      <c r="L121" s="44" t="e">
        <f>+#REF!</f>
        <v>#REF!</v>
      </c>
      <c r="AA121" s="44"/>
    </row>
    <row r="122" spans="1:27" ht="15">
      <c r="A122">
        <f t="shared" si="4"/>
        <v>116</v>
      </c>
      <c r="B122" t="e">
        <f>+IF(+L122&gt;0,MAX(B$6:B121)+1,0)</f>
        <v>#REF!</v>
      </c>
      <c r="C122">
        <v>2</v>
      </c>
      <c r="E122" t="e">
        <f t="shared" si="5"/>
        <v>#REF!</v>
      </c>
      <c r="F122" t="e">
        <f t="shared" si="5"/>
        <v>#REF!</v>
      </c>
      <c r="G122" s="26" t="e">
        <f t="shared" si="5"/>
        <v>#REF!</v>
      </c>
      <c r="H122" t="e">
        <f t="shared" si="5"/>
        <v>#REF!</v>
      </c>
      <c r="I122" s="46">
        <v>523</v>
      </c>
      <c r="J122" s="47" t="s">
        <v>46</v>
      </c>
      <c r="K122" s="43">
        <f t="shared" si="6"/>
        <v>12</v>
      </c>
      <c r="L122" s="44" t="e">
        <f>+#REF!</f>
        <v>#REF!</v>
      </c>
      <c r="AA122" s="44"/>
    </row>
    <row r="123" spans="1:27" ht="15">
      <c r="A123">
        <f t="shared" si="4"/>
        <v>117</v>
      </c>
      <c r="B123" t="e">
        <f>+IF(+L123&gt;0,MAX(B$6:B122)+1,0)</f>
        <v>#REF!</v>
      </c>
      <c r="C123">
        <v>2</v>
      </c>
      <c r="E123" t="e">
        <f t="shared" si="5"/>
        <v>#REF!</v>
      </c>
      <c r="F123" t="e">
        <f t="shared" si="5"/>
        <v>#REF!</v>
      </c>
      <c r="G123" s="26" t="e">
        <f t="shared" si="5"/>
        <v>#REF!</v>
      </c>
      <c r="H123" t="e">
        <f t="shared" si="5"/>
        <v>#REF!</v>
      </c>
      <c r="I123" s="46">
        <v>531</v>
      </c>
      <c r="J123" s="47" t="s">
        <v>47</v>
      </c>
      <c r="K123" s="43">
        <f t="shared" si="6"/>
        <v>12</v>
      </c>
      <c r="L123" s="44" t="e">
        <f>+#REF!</f>
        <v>#REF!</v>
      </c>
      <c r="AA123" s="44"/>
    </row>
    <row r="124" spans="1:27" ht="15">
      <c r="A124">
        <f t="shared" si="4"/>
        <v>118</v>
      </c>
      <c r="B124" t="e">
        <f>+IF(+L124&gt;0,MAX(B$6:B123)+1,0)</f>
        <v>#REF!</v>
      </c>
      <c r="C124">
        <v>2</v>
      </c>
      <c r="E124" t="e">
        <f t="shared" si="5"/>
        <v>#REF!</v>
      </c>
      <c r="F124" t="e">
        <f t="shared" si="5"/>
        <v>#REF!</v>
      </c>
      <c r="G124" s="26" t="e">
        <f t="shared" si="5"/>
        <v>#REF!</v>
      </c>
      <c r="H124" t="e">
        <f t="shared" si="5"/>
        <v>#REF!</v>
      </c>
      <c r="I124" s="46">
        <v>541</v>
      </c>
      <c r="J124" s="47" t="s">
        <v>48</v>
      </c>
      <c r="K124" s="43">
        <f t="shared" si="6"/>
        <v>12</v>
      </c>
      <c r="L124" s="44" t="e">
        <f>+#REF!</f>
        <v>#REF!</v>
      </c>
      <c r="AA124" s="44"/>
    </row>
    <row r="125" spans="1:27" ht="15">
      <c r="A125">
        <f t="shared" si="4"/>
        <v>119</v>
      </c>
      <c r="B125" t="e">
        <f>+IF(+L125&gt;0,MAX(B$6:B124)+1,0)</f>
        <v>#REF!</v>
      </c>
      <c r="C125">
        <v>2</v>
      </c>
      <c r="E125" t="e">
        <f t="shared" si="5"/>
        <v>#REF!</v>
      </c>
      <c r="F125" t="e">
        <f t="shared" si="5"/>
        <v>#REF!</v>
      </c>
      <c r="G125" s="26" t="e">
        <f t="shared" si="5"/>
        <v>#REF!</v>
      </c>
      <c r="H125" t="e">
        <f t="shared" si="5"/>
        <v>#REF!</v>
      </c>
      <c r="I125" s="46">
        <v>542</v>
      </c>
      <c r="J125" s="47" t="s">
        <v>49</v>
      </c>
      <c r="K125" s="43">
        <f t="shared" si="6"/>
        <v>12</v>
      </c>
      <c r="L125" s="44" t="e">
        <f>+#REF!</f>
        <v>#REF!</v>
      </c>
      <c r="AA125" s="44"/>
    </row>
    <row r="126" spans="1:27" ht="15">
      <c r="A126">
        <f t="shared" si="4"/>
        <v>120</v>
      </c>
      <c r="B126" t="e">
        <f>+IF(+L126&gt;0,MAX(B$6:B125)+1,0)</f>
        <v>#REF!</v>
      </c>
      <c r="C126">
        <v>2</v>
      </c>
      <c r="E126" t="e">
        <f t="shared" si="5"/>
        <v>#REF!</v>
      </c>
      <c r="F126" t="e">
        <f t="shared" si="5"/>
        <v>#REF!</v>
      </c>
      <c r="G126" s="26" t="e">
        <f t="shared" si="5"/>
        <v>#REF!</v>
      </c>
      <c r="H126" t="e">
        <f t="shared" si="5"/>
        <v>#REF!</v>
      </c>
      <c r="I126" s="50">
        <v>543</v>
      </c>
      <c r="J126" s="51" t="s">
        <v>51</v>
      </c>
      <c r="K126" s="43">
        <f t="shared" si="6"/>
        <v>12</v>
      </c>
      <c r="L126" s="44" t="e">
        <f>+#REF!</f>
        <v>#REF!</v>
      </c>
      <c r="AA126" s="44"/>
    </row>
    <row r="127" spans="1:27" ht="15">
      <c r="A127">
        <f t="shared" si="4"/>
        <v>121</v>
      </c>
      <c r="B127" t="e">
        <f>+IF(+L127&gt;0,MAX(B$6:B126)+1,0)</f>
        <v>#REF!</v>
      </c>
      <c r="C127">
        <v>2</v>
      </c>
      <c r="E127" t="e">
        <f t="shared" si="5"/>
        <v>#REF!</v>
      </c>
      <c r="F127" t="e">
        <f t="shared" si="5"/>
        <v>#REF!</v>
      </c>
      <c r="G127" s="26" t="e">
        <f t="shared" si="5"/>
        <v>#REF!</v>
      </c>
      <c r="H127" t="e">
        <f t="shared" si="5"/>
        <v>#REF!</v>
      </c>
      <c r="I127" s="46">
        <v>511</v>
      </c>
      <c r="J127" s="47" t="s">
        <v>23</v>
      </c>
      <c r="K127" s="43">
        <v>13</v>
      </c>
      <c r="L127" s="44" t="e">
        <f>+#REF!</f>
        <v>#REF!</v>
      </c>
      <c r="AA127" s="44"/>
    </row>
    <row r="128" spans="1:27" ht="15">
      <c r="A128">
        <f t="shared" si="4"/>
        <v>122</v>
      </c>
      <c r="B128" t="e">
        <f>+IF(+L128&gt;0,MAX(B$6:B127)+1,0)</f>
        <v>#REF!</v>
      </c>
      <c r="C128">
        <v>2</v>
      </c>
      <c r="E128" t="e">
        <f t="shared" si="5"/>
        <v>#REF!</v>
      </c>
      <c r="F128" t="e">
        <f t="shared" si="5"/>
        <v>#REF!</v>
      </c>
      <c r="G128" s="26" t="e">
        <f t="shared" si="5"/>
        <v>#REF!</v>
      </c>
      <c r="H128" t="e">
        <f t="shared" si="5"/>
        <v>#REF!</v>
      </c>
      <c r="I128" s="46">
        <v>512</v>
      </c>
      <c r="J128" s="47" t="s">
        <v>28</v>
      </c>
      <c r="K128" s="43">
        <f t="shared" si="6"/>
        <v>13</v>
      </c>
      <c r="L128" s="44" t="e">
        <f>+#REF!</f>
        <v>#REF!</v>
      </c>
      <c r="AA128" s="44"/>
    </row>
    <row r="129" spans="1:27" ht="15">
      <c r="A129">
        <f t="shared" si="4"/>
        <v>123</v>
      </c>
      <c r="B129" t="e">
        <f>+IF(+L129&gt;0,MAX(B$6:B128)+1,0)</f>
        <v>#REF!</v>
      </c>
      <c r="C129">
        <v>2</v>
      </c>
      <c r="E129" t="e">
        <f t="shared" si="5"/>
        <v>#REF!</v>
      </c>
      <c r="F129" t="e">
        <f t="shared" si="5"/>
        <v>#REF!</v>
      </c>
      <c r="G129" s="26" t="e">
        <f t="shared" si="5"/>
        <v>#REF!</v>
      </c>
      <c r="H129" t="e">
        <f t="shared" si="5"/>
        <v>#REF!</v>
      </c>
      <c r="I129" s="46">
        <v>513</v>
      </c>
      <c r="J129" s="47" t="s">
        <v>38</v>
      </c>
      <c r="K129" s="43">
        <f t="shared" si="6"/>
        <v>13</v>
      </c>
      <c r="L129" s="44" t="e">
        <f>+#REF!</f>
        <v>#REF!</v>
      </c>
      <c r="AA129" s="44"/>
    </row>
    <row r="130" spans="1:27" ht="15">
      <c r="A130">
        <f t="shared" si="4"/>
        <v>124</v>
      </c>
      <c r="B130" t="e">
        <f>+IF(+L130&gt;0,MAX(B$6:B129)+1,0)</f>
        <v>#REF!</v>
      </c>
      <c r="C130">
        <v>2</v>
      </c>
      <c r="E130" t="e">
        <f t="shared" si="5"/>
        <v>#REF!</v>
      </c>
      <c r="F130" t="e">
        <f t="shared" si="5"/>
        <v>#REF!</v>
      </c>
      <c r="G130" s="26" t="e">
        <f t="shared" si="5"/>
        <v>#REF!</v>
      </c>
      <c r="H130" t="e">
        <f t="shared" si="5"/>
        <v>#REF!</v>
      </c>
      <c r="I130" s="48">
        <v>514</v>
      </c>
      <c r="J130" s="47" t="s">
        <v>39</v>
      </c>
      <c r="K130" s="43">
        <f t="shared" si="6"/>
        <v>13</v>
      </c>
      <c r="L130" s="44" t="e">
        <f>+#REF!</f>
        <v>#REF!</v>
      </c>
      <c r="AA130" s="44"/>
    </row>
    <row r="131" spans="1:27" ht="15">
      <c r="A131">
        <f t="shared" si="4"/>
        <v>125</v>
      </c>
      <c r="B131" t="e">
        <f>+IF(+L131&gt;0,MAX(B$6:B130)+1,0)</f>
        <v>#REF!</v>
      </c>
      <c r="C131">
        <v>2</v>
      </c>
      <c r="E131" t="e">
        <f t="shared" si="5"/>
        <v>#REF!</v>
      </c>
      <c r="F131" t="e">
        <f t="shared" si="5"/>
        <v>#REF!</v>
      </c>
      <c r="G131" s="26" t="e">
        <f t="shared" si="5"/>
        <v>#REF!</v>
      </c>
      <c r="H131" t="e">
        <f t="shared" si="5"/>
        <v>#REF!</v>
      </c>
      <c r="I131" s="48">
        <v>515</v>
      </c>
      <c r="J131" s="47" t="s">
        <v>40</v>
      </c>
      <c r="K131" s="43">
        <f t="shared" si="6"/>
        <v>13</v>
      </c>
      <c r="L131" s="44" t="e">
        <f>+#REF!</f>
        <v>#REF!</v>
      </c>
      <c r="AA131" s="44"/>
    </row>
    <row r="132" spans="1:27" ht="15">
      <c r="A132">
        <f t="shared" si="4"/>
        <v>126</v>
      </c>
      <c r="B132" t="e">
        <f>+IF(+L132&gt;0,MAX(B$6:B131)+1,0)</f>
        <v>#REF!</v>
      </c>
      <c r="C132">
        <v>2</v>
      </c>
      <c r="E132" t="e">
        <f t="shared" si="5"/>
        <v>#REF!</v>
      </c>
      <c r="F132" t="e">
        <f t="shared" si="5"/>
        <v>#REF!</v>
      </c>
      <c r="G132" s="26" t="e">
        <f t="shared" si="5"/>
        <v>#REF!</v>
      </c>
      <c r="H132" t="e">
        <f t="shared" si="5"/>
        <v>#REF!</v>
      </c>
      <c r="I132" s="46">
        <v>521</v>
      </c>
      <c r="J132" s="47" t="s">
        <v>41</v>
      </c>
      <c r="K132" s="43">
        <f t="shared" si="6"/>
        <v>13</v>
      </c>
      <c r="L132" s="44" t="e">
        <f>+#REF!</f>
        <v>#REF!</v>
      </c>
      <c r="AA132" s="44"/>
    </row>
    <row r="133" spans="1:27" ht="15">
      <c r="A133">
        <f t="shared" si="4"/>
        <v>127</v>
      </c>
      <c r="B133" t="e">
        <f>+IF(+L133&gt;0,MAX(B$6:B132)+1,0)</f>
        <v>#REF!</v>
      </c>
      <c r="C133">
        <v>2</v>
      </c>
      <c r="E133" t="e">
        <f t="shared" si="5"/>
        <v>#REF!</v>
      </c>
      <c r="F133" t="e">
        <f t="shared" si="5"/>
        <v>#REF!</v>
      </c>
      <c r="G133" s="26" t="e">
        <f t="shared" si="5"/>
        <v>#REF!</v>
      </c>
      <c r="H133" t="e">
        <f t="shared" si="5"/>
        <v>#REF!</v>
      </c>
      <c r="I133" s="46">
        <v>522</v>
      </c>
      <c r="J133" s="47" t="s">
        <v>42</v>
      </c>
      <c r="K133" s="43">
        <f t="shared" si="6"/>
        <v>13</v>
      </c>
      <c r="L133" s="44" t="e">
        <f>+#REF!</f>
        <v>#REF!</v>
      </c>
      <c r="AA133" s="44"/>
    </row>
    <row r="134" spans="1:27" ht="15">
      <c r="A134">
        <f t="shared" si="4"/>
        <v>128</v>
      </c>
      <c r="B134" t="e">
        <f>+IF(+L134&gt;0,MAX(B$6:B133)+1,0)</f>
        <v>#REF!</v>
      </c>
      <c r="C134">
        <v>2</v>
      </c>
      <c r="E134" t="e">
        <f t="shared" si="5"/>
        <v>#REF!</v>
      </c>
      <c r="F134" t="e">
        <f t="shared" si="5"/>
        <v>#REF!</v>
      </c>
      <c r="G134" s="26" t="e">
        <f t="shared" si="5"/>
        <v>#REF!</v>
      </c>
      <c r="H134" t="e">
        <f t="shared" si="5"/>
        <v>#REF!</v>
      </c>
      <c r="I134" s="46">
        <v>523</v>
      </c>
      <c r="J134" s="47" t="s">
        <v>46</v>
      </c>
      <c r="K134" s="43">
        <f t="shared" si="6"/>
        <v>13</v>
      </c>
      <c r="L134" s="44" t="e">
        <f>+#REF!</f>
        <v>#REF!</v>
      </c>
      <c r="AA134" s="44"/>
    </row>
    <row r="135" spans="1:27" ht="15">
      <c r="A135">
        <f t="shared" si="4"/>
        <v>129</v>
      </c>
      <c r="B135" t="e">
        <f>+IF(+L135&gt;0,MAX(B$6:B134)+1,0)</f>
        <v>#REF!</v>
      </c>
      <c r="C135">
        <v>2</v>
      </c>
      <c r="E135" t="e">
        <f t="shared" si="5"/>
        <v>#REF!</v>
      </c>
      <c r="F135" t="e">
        <f t="shared" si="5"/>
        <v>#REF!</v>
      </c>
      <c r="G135" s="26" t="e">
        <f t="shared" si="5"/>
        <v>#REF!</v>
      </c>
      <c r="H135" t="e">
        <f t="shared" si="5"/>
        <v>#REF!</v>
      </c>
      <c r="I135" s="46">
        <v>531</v>
      </c>
      <c r="J135" s="47" t="s">
        <v>47</v>
      </c>
      <c r="K135" s="43">
        <f t="shared" si="6"/>
        <v>13</v>
      </c>
      <c r="L135" s="44" t="e">
        <f>+#REF!</f>
        <v>#REF!</v>
      </c>
      <c r="AA135" s="44"/>
    </row>
    <row r="136" spans="1:27" ht="15">
      <c r="A136">
        <f t="shared" si="4"/>
        <v>130</v>
      </c>
      <c r="B136" t="e">
        <f>+IF(+L136&gt;0,MAX(B$6:B135)+1,0)</f>
        <v>#REF!</v>
      </c>
      <c r="C136">
        <v>2</v>
      </c>
      <c r="E136" t="e">
        <f>+E135</f>
        <v>#REF!</v>
      </c>
      <c r="F136" t="e">
        <f t="shared" si="5"/>
        <v>#REF!</v>
      </c>
      <c r="G136" s="26" t="e">
        <f t="shared" si="5"/>
        <v>#REF!</v>
      </c>
      <c r="H136" t="e">
        <f t="shared" si="5"/>
        <v>#REF!</v>
      </c>
      <c r="I136" s="46">
        <v>541</v>
      </c>
      <c r="J136" s="47" t="s">
        <v>48</v>
      </c>
      <c r="K136" s="43">
        <v>6</v>
      </c>
      <c r="L136" s="44" t="e">
        <f>+#REF!</f>
        <v>#REF!</v>
      </c>
      <c r="AA136" s="44"/>
    </row>
    <row r="137" spans="1:27" ht="15">
      <c r="A137">
        <f t="shared" ref="A137:A200" si="7">+A136+1</f>
        <v>131</v>
      </c>
      <c r="B137" t="e">
        <f>+IF(+L137&gt;0,MAX(B$6:B136)+1,0)</f>
        <v>#REF!</v>
      </c>
      <c r="C137">
        <v>2</v>
      </c>
      <c r="E137" t="e">
        <f t="shared" ref="E137:H186" si="8">+E136</f>
        <v>#REF!</v>
      </c>
      <c r="F137" t="e">
        <f t="shared" si="8"/>
        <v>#REF!</v>
      </c>
      <c r="G137" s="26" t="e">
        <f t="shared" si="8"/>
        <v>#REF!</v>
      </c>
      <c r="H137" t="e">
        <f t="shared" si="8"/>
        <v>#REF!</v>
      </c>
      <c r="I137" s="46">
        <v>542</v>
      </c>
      <c r="J137" s="47" t="s">
        <v>49</v>
      </c>
      <c r="K137" s="43">
        <f t="shared" ref="K137:K186" si="9">+K136</f>
        <v>6</v>
      </c>
      <c r="L137" s="44" t="e">
        <f>+#REF!</f>
        <v>#REF!</v>
      </c>
      <c r="AA137" s="44"/>
    </row>
    <row r="138" spans="1:27" ht="15">
      <c r="A138">
        <f t="shared" si="7"/>
        <v>132</v>
      </c>
      <c r="B138" t="e">
        <f>+IF(+L138&gt;0,MAX(B$6:B137)+1,0)</f>
        <v>#REF!</v>
      </c>
      <c r="C138">
        <v>2</v>
      </c>
      <c r="E138" t="e">
        <f t="shared" si="8"/>
        <v>#REF!</v>
      </c>
      <c r="F138" t="e">
        <f t="shared" si="8"/>
        <v>#REF!</v>
      </c>
      <c r="G138" s="26" t="e">
        <f t="shared" si="8"/>
        <v>#REF!</v>
      </c>
      <c r="H138" t="e">
        <f t="shared" si="8"/>
        <v>#REF!</v>
      </c>
      <c r="I138" s="50">
        <v>543</v>
      </c>
      <c r="J138" s="51" t="s">
        <v>51</v>
      </c>
      <c r="K138" s="43">
        <f t="shared" si="9"/>
        <v>6</v>
      </c>
      <c r="L138" s="44" t="e">
        <f>+#REF!</f>
        <v>#REF!</v>
      </c>
      <c r="AA138" s="44"/>
    </row>
    <row r="139" spans="1:27" ht="15">
      <c r="A139">
        <f t="shared" si="7"/>
        <v>133</v>
      </c>
      <c r="B139" t="e">
        <f>+IF(+L139&gt;0,MAX(B$6:B138)+1,0)</f>
        <v>#REF!</v>
      </c>
      <c r="C139">
        <v>2</v>
      </c>
      <c r="E139" t="e">
        <f t="shared" si="8"/>
        <v>#REF!</v>
      </c>
      <c r="F139" t="e">
        <f t="shared" si="8"/>
        <v>#REF!</v>
      </c>
      <c r="G139" s="26" t="e">
        <f t="shared" si="8"/>
        <v>#REF!</v>
      </c>
      <c r="H139" t="e">
        <f t="shared" si="8"/>
        <v>#REF!</v>
      </c>
      <c r="I139" s="46">
        <v>511</v>
      </c>
      <c r="J139" s="47" t="s">
        <v>23</v>
      </c>
      <c r="K139" s="43">
        <v>14</v>
      </c>
      <c r="L139" s="44" t="e">
        <f>+#REF!</f>
        <v>#REF!</v>
      </c>
      <c r="AA139" s="44"/>
    </row>
    <row r="140" spans="1:27" ht="15">
      <c r="A140">
        <f t="shared" si="7"/>
        <v>134</v>
      </c>
      <c r="B140" t="e">
        <f>+IF(+L140&gt;0,MAX(B$6:B139)+1,0)</f>
        <v>#REF!</v>
      </c>
      <c r="C140">
        <v>2</v>
      </c>
      <c r="E140" t="e">
        <f t="shared" si="8"/>
        <v>#REF!</v>
      </c>
      <c r="F140" t="e">
        <f t="shared" si="8"/>
        <v>#REF!</v>
      </c>
      <c r="G140" s="26" t="e">
        <f t="shared" si="8"/>
        <v>#REF!</v>
      </c>
      <c r="H140" t="e">
        <f t="shared" si="8"/>
        <v>#REF!</v>
      </c>
      <c r="I140" s="46">
        <v>512</v>
      </c>
      <c r="J140" s="47" t="s">
        <v>28</v>
      </c>
      <c r="K140" s="43">
        <f t="shared" si="9"/>
        <v>14</v>
      </c>
      <c r="L140" s="44" t="e">
        <f>+#REF!</f>
        <v>#REF!</v>
      </c>
      <c r="AA140" s="44"/>
    </row>
    <row r="141" spans="1:27" ht="15">
      <c r="A141">
        <f t="shared" si="7"/>
        <v>135</v>
      </c>
      <c r="B141" t="e">
        <f>+IF(+L141&gt;0,MAX(B$6:B140)+1,0)</f>
        <v>#REF!</v>
      </c>
      <c r="C141">
        <v>2</v>
      </c>
      <c r="E141" t="e">
        <f t="shared" si="8"/>
        <v>#REF!</v>
      </c>
      <c r="F141" t="e">
        <f t="shared" si="8"/>
        <v>#REF!</v>
      </c>
      <c r="G141" s="26" t="e">
        <f t="shared" si="8"/>
        <v>#REF!</v>
      </c>
      <c r="H141" t="e">
        <f t="shared" si="8"/>
        <v>#REF!</v>
      </c>
      <c r="I141" s="46">
        <v>513</v>
      </c>
      <c r="J141" s="47" t="s">
        <v>38</v>
      </c>
      <c r="K141" s="43">
        <f t="shared" si="9"/>
        <v>14</v>
      </c>
      <c r="L141" s="44" t="e">
        <f>+#REF!</f>
        <v>#REF!</v>
      </c>
      <c r="AA141" s="44"/>
    </row>
    <row r="142" spans="1:27" ht="15">
      <c r="A142">
        <f t="shared" si="7"/>
        <v>136</v>
      </c>
      <c r="B142" t="e">
        <f>+IF(+L142&gt;0,MAX(B$6:B141)+1,0)</f>
        <v>#REF!</v>
      </c>
      <c r="C142">
        <v>2</v>
      </c>
      <c r="E142" t="e">
        <f t="shared" si="8"/>
        <v>#REF!</v>
      </c>
      <c r="F142" t="e">
        <f t="shared" si="8"/>
        <v>#REF!</v>
      </c>
      <c r="G142" s="26" t="e">
        <f t="shared" si="8"/>
        <v>#REF!</v>
      </c>
      <c r="H142" t="e">
        <f t="shared" si="8"/>
        <v>#REF!</v>
      </c>
      <c r="I142" s="48">
        <v>514</v>
      </c>
      <c r="J142" s="47" t="s">
        <v>39</v>
      </c>
      <c r="K142" s="43">
        <f t="shared" si="9"/>
        <v>14</v>
      </c>
      <c r="L142" s="44" t="e">
        <f>+#REF!</f>
        <v>#REF!</v>
      </c>
      <c r="AA142" s="44"/>
    </row>
    <row r="143" spans="1:27" ht="15">
      <c r="A143">
        <f t="shared" si="7"/>
        <v>137</v>
      </c>
      <c r="B143" t="e">
        <f>+IF(+L143&gt;0,MAX(B$6:B142)+1,0)</f>
        <v>#REF!</v>
      </c>
      <c r="C143">
        <v>2</v>
      </c>
      <c r="E143" t="e">
        <f t="shared" si="8"/>
        <v>#REF!</v>
      </c>
      <c r="F143" t="e">
        <f t="shared" si="8"/>
        <v>#REF!</v>
      </c>
      <c r="G143" s="26" t="e">
        <f t="shared" si="8"/>
        <v>#REF!</v>
      </c>
      <c r="H143" t="e">
        <f t="shared" si="8"/>
        <v>#REF!</v>
      </c>
      <c r="I143" s="48">
        <v>515</v>
      </c>
      <c r="J143" s="47" t="s">
        <v>40</v>
      </c>
      <c r="K143" s="43">
        <f t="shared" si="9"/>
        <v>14</v>
      </c>
      <c r="L143" s="44" t="e">
        <f>+#REF!</f>
        <v>#REF!</v>
      </c>
      <c r="AA143" s="44"/>
    </row>
    <row r="144" spans="1:27" ht="15">
      <c r="A144">
        <f t="shared" si="7"/>
        <v>138</v>
      </c>
      <c r="B144" t="e">
        <f>+IF(+L144&gt;0,MAX(B$6:B143)+1,0)</f>
        <v>#REF!</v>
      </c>
      <c r="C144">
        <v>2</v>
      </c>
      <c r="E144" t="e">
        <f t="shared" si="8"/>
        <v>#REF!</v>
      </c>
      <c r="F144" t="e">
        <f t="shared" si="8"/>
        <v>#REF!</v>
      </c>
      <c r="G144" s="26" t="e">
        <f t="shared" si="8"/>
        <v>#REF!</v>
      </c>
      <c r="H144" t="e">
        <f t="shared" si="8"/>
        <v>#REF!</v>
      </c>
      <c r="I144" s="46">
        <v>521</v>
      </c>
      <c r="J144" s="47" t="s">
        <v>41</v>
      </c>
      <c r="K144" s="43">
        <f t="shared" si="9"/>
        <v>14</v>
      </c>
      <c r="L144" s="44" t="e">
        <f>+#REF!</f>
        <v>#REF!</v>
      </c>
      <c r="AA144" s="44"/>
    </row>
    <row r="145" spans="1:27" ht="15">
      <c r="A145">
        <f t="shared" si="7"/>
        <v>139</v>
      </c>
      <c r="B145" t="e">
        <f>+IF(+L145&gt;0,MAX(B$6:B144)+1,0)</f>
        <v>#REF!</v>
      </c>
      <c r="C145">
        <v>2</v>
      </c>
      <c r="E145" t="e">
        <f t="shared" si="8"/>
        <v>#REF!</v>
      </c>
      <c r="F145" t="e">
        <f t="shared" si="8"/>
        <v>#REF!</v>
      </c>
      <c r="G145" s="26" t="e">
        <f t="shared" si="8"/>
        <v>#REF!</v>
      </c>
      <c r="H145" t="e">
        <f t="shared" si="8"/>
        <v>#REF!</v>
      </c>
      <c r="I145" s="46">
        <v>522</v>
      </c>
      <c r="J145" s="47" t="s">
        <v>42</v>
      </c>
      <c r="K145" s="43">
        <f t="shared" si="9"/>
        <v>14</v>
      </c>
      <c r="L145" s="44" t="e">
        <f>+#REF!</f>
        <v>#REF!</v>
      </c>
      <c r="AA145" s="44"/>
    </row>
    <row r="146" spans="1:27" ht="15">
      <c r="A146">
        <f t="shared" si="7"/>
        <v>140</v>
      </c>
      <c r="B146" t="e">
        <f>+IF(+L146&gt;0,MAX(B$6:B145)+1,0)</f>
        <v>#REF!</v>
      </c>
      <c r="C146">
        <v>2</v>
      </c>
      <c r="E146" t="e">
        <f t="shared" si="8"/>
        <v>#REF!</v>
      </c>
      <c r="F146" t="e">
        <f t="shared" si="8"/>
        <v>#REF!</v>
      </c>
      <c r="G146" s="26" t="e">
        <f t="shared" si="8"/>
        <v>#REF!</v>
      </c>
      <c r="H146" t="e">
        <f t="shared" si="8"/>
        <v>#REF!</v>
      </c>
      <c r="I146" s="46">
        <v>523</v>
      </c>
      <c r="J146" s="47" t="s">
        <v>46</v>
      </c>
      <c r="K146" s="43">
        <f t="shared" si="9"/>
        <v>14</v>
      </c>
      <c r="L146" s="44" t="e">
        <f>+#REF!</f>
        <v>#REF!</v>
      </c>
      <c r="AA146" s="44"/>
    </row>
    <row r="147" spans="1:27" ht="15">
      <c r="A147">
        <f t="shared" si="7"/>
        <v>141</v>
      </c>
      <c r="B147" t="e">
        <f>+IF(+L147&gt;0,MAX(B$6:B146)+1,0)</f>
        <v>#REF!</v>
      </c>
      <c r="C147">
        <v>2</v>
      </c>
      <c r="E147" t="e">
        <f t="shared" si="8"/>
        <v>#REF!</v>
      </c>
      <c r="F147" t="e">
        <f t="shared" si="8"/>
        <v>#REF!</v>
      </c>
      <c r="G147" s="26" t="e">
        <f t="shared" si="8"/>
        <v>#REF!</v>
      </c>
      <c r="H147" t="e">
        <f t="shared" si="8"/>
        <v>#REF!</v>
      </c>
      <c r="I147" s="46">
        <v>531</v>
      </c>
      <c r="J147" s="47" t="s">
        <v>47</v>
      </c>
      <c r="K147" s="43">
        <f t="shared" si="9"/>
        <v>14</v>
      </c>
      <c r="L147" s="44" t="e">
        <f>+#REF!</f>
        <v>#REF!</v>
      </c>
      <c r="AA147" s="44"/>
    </row>
    <row r="148" spans="1:27" ht="15">
      <c r="A148">
        <f t="shared" si="7"/>
        <v>142</v>
      </c>
      <c r="B148" t="e">
        <f>+IF(+L148&gt;0,MAX(B$6:B147)+1,0)</f>
        <v>#REF!</v>
      </c>
      <c r="C148">
        <v>2</v>
      </c>
      <c r="E148" t="e">
        <f t="shared" si="8"/>
        <v>#REF!</v>
      </c>
      <c r="F148" t="e">
        <f t="shared" si="8"/>
        <v>#REF!</v>
      </c>
      <c r="G148" s="26" t="e">
        <f t="shared" si="8"/>
        <v>#REF!</v>
      </c>
      <c r="H148" t="e">
        <f t="shared" si="8"/>
        <v>#REF!</v>
      </c>
      <c r="I148" s="46">
        <v>541</v>
      </c>
      <c r="J148" s="47" t="s">
        <v>48</v>
      </c>
      <c r="K148" s="43">
        <f t="shared" si="9"/>
        <v>14</v>
      </c>
      <c r="L148" s="44" t="e">
        <f>+#REF!</f>
        <v>#REF!</v>
      </c>
      <c r="AA148" s="44"/>
    </row>
    <row r="149" spans="1:27" ht="15">
      <c r="A149">
        <f t="shared" si="7"/>
        <v>143</v>
      </c>
      <c r="B149" t="e">
        <f>+IF(+L149&gt;0,MAX(B$6:B148)+1,0)</f>
        <v>#REF!</v>
      </c>
      <c r="C149">
        <v>2</v>
      </c>
      <c r="E149" t="e">
        <f t="shared" si="8"/>
        <v>#REF!</v>
      </c>
      <c r="F149" t="e">
        <f t="shared" si="8"/>
        <v>#REF!</v>
      </c>
      <c r="G149" s="26" t="e">
        <f t="shared" si="8"/>
        <v>#REF!</v>
      </c>
      <c r="H149" t="e">
        <f t="shared" si="8"/>
        <v>#REF!</v>
      </c>
      <c r="I149" s="46">
        <v>542</v>
      </c>
      <c r="J149" s="47" t="s">
        <v>49</v>
      </c>
      <c r="K149" s="43">
        <f t="shared" si="9"/>
        <v>14</v>
      </c>
      <c r="L149" s="44" t="e">
        <f>+#REF!</f>
        <v>#REF!</v>
      </c>
      <c r="AA149" s="44"/>
    </row>
    <row r="150" spans="1:27" ht="15">
      <c r="A150">
        <f t="shared" si="7"/>
        <v>144</v>
      </c>
      <c r="B150" t="e">
        <f>+IF(+L150&gt;0,MAX(B$6:B149)+1,0)</f>
        <v>#REF!</v>
      </c>
      <c r="C150">
        <v>2</v>
      </c>
      <c r="E150" t="e">
        <f t="shared" si="8"/>
        <v>#REF!</v>
      </c>
      <c r="F150" t="e">
        <f t="shared" si="8"/>
        <v>#REF!</v>
      </c>
      <c r="G150" s="26" t="e">
        <f t="shared" si="8"/>
        <v>#REF!</v>
      </c>
      <c r="H150" t="e">
        <f t="shared" si="8"/>
        <v>#REF!</v>
      </c>
      <c r="I150" s="50">
        <v>543</v>
      </c>
      <c r="J150" s="51" t="s">
        <v>51</v>
      </c>
      <c r="K150" s="43">
        <f t="shared" si="9"/>
        <v>14</v>
      </c>
      <c r="L150" s="44" t="e">
        <f>+#REF!</f>
        <v>#REF!</v>
      </c>
      <c r="AA150" s="44"/>
    </row>
    <row r="151" spans="1:27" ht="15">
      <c r="A151">
        <f t="shared" si="7"/>
        <v>145</v>
      </c>
      <c r="B151" t="e">
        <f>+IF(+L151&gt;0,MAX(B$6:B150)+1,0)</f>
        <v>#REF!</v>
      </c>
      <c r="C151">
        <v>2</v>
      </c>
      <c r="E151" t="e">
        <f t="shared" si="8"/>
        <v>#REF!</v>
      </c>
      <c r="F151" t="e">
        <f t="shared" si="8"/>
        <v>#REF!</v>
      </c>
      <c r="G151" s="26" t="e">
        <f t="shared" si="8"/>
        <v>#REF!</v>
      </c>
      <c r="H151" t="e">
        <f t="shared" si="8"/>
        <v>#REF!</v>
      </c>
      <c r="I151" s="46">
        <v>511</v>
      </c>
      <c r="J151" s="47" t="s">
        <v>23</v>
      </c>
      <c r="K151" s="43">
        <v>15</v>
      </c>
      <c r="L151" s="44" t="e">
        <f>+#REF!</f>
        <v>#REF!</v>
      </c>
      <c r="AA151" s="44"/>
    </row>
    <row r="152" spans="1:27" ht="15">
      <c r="A152">
        <f t="shared" si="7"/>
        <v>146</v>
      </c>
      <c r="B152" t="e">
        <f>+IF(+L152&gt;0,MAX(B$6:B151)+1,0)</f>
        <v>#REF!</v>
      </c>
      <c r="C152">
        <v>2</v>
      </c>
      <c r="E152" t="e">
        <f t="shared" si="8"/>
        <v>#REF!</v>
      </c>
      <c r="F152" t="e">
        <f t="shared" si="8"/>
        <v>#REF!</v>
      </c>
      <c r="G152" s="26" t="e">
        <f t="shared" si="8"/>
        <v>#REF!</v>
      </c>
      <c r="H152" t="e">
        <f t="shared" si="8"/>
        <v>#REF!</v>
      </c>
      <c r="I152" s="46">
        <v>512</v>
      </c>
      <c r="J152" s="47" t="s">
        <v>28</v>
      </c>
      <c r="K152" s="43">
        <f t="shared" si="9"/>
        <v>15</v>
      </c>
      <c r="L152" s="44" t="e">
        <f>+#REF!</f>
        <v>#REF!</v>
      </c>
      <c r="AA152" s="44"/>
    </row>
    <row r="153" spans="1:27" ht="15">
      <c r="A153">
        <f t="shared" si="7"/>
        <v>147</v>
      </c>
      <c r="B153" t="e">
        <f>+IF(+L153&gt;0,MAX(B$6:B152)+1,0)</f>
        <v>#REF!</v>
      </c>
      <c r="C153">
        <v>2</v>
      </c>
      <c r="E153" t="e">
        <f t="shared" si="8"/>
        <v>#REF!</v>
      </c>
      <c r="F153" t="e">
        <f t="shared" si="8"/>
        <v>#REF!</v>
      </c>
      <c r="G153" s="26" t="e">
        <f t="shared" si="8"/>
        <v>#REF!</v>
      </c>
      <c r="H153" t="e">
        <f t="shared" si="8"/>
        <v>#REF!</v>
      </c>
      <c r="I153" s="46">
        <v>513</v>
      </c>
      <c r="J153" s="47" t="s">
        <v>38</v>
      </c>
      <c r="K153" s="43">
        <f t="shared" si="9"/>
        <v>15</v>
      </c>
      <c r="L153" s="44" t="e">
        <f>+#REF!</f>
        <v>#REF!</v>
      </c>
      <c r="AA153" s="44"/>
    </row>
    <row r="154" spans="1:27" ht="15">
      <c r="A154">
        <f t="shared" si="7"/>
        <v>148</v>
      </c>
      <c r="B154" t="e">
        <f>+IF(+L154&gt;0,MAX(B$6:B153)+1,0)</f>
        <v>#REF!</v>
      </c>
      <c r="C154">
        <v>2</v>
      </c>
      <c r="E154" t="e">
        <f t="shared" si="8"/>
        <v>#REF!</v>
      </c>
      <c r="F154" t="e">
        <f t="shared" si="8"/>
        <v>#REF!</v>
      </c>
      <c r="G154" s="26" t="e">
        <f t="shared" si="8"/>
        <v>#REF!</v>
      </c>
      <c r="H154" t="e">
        <f t="shared" si="8"/>
        <v>#REF!</v>
      </c>
      <c r="I154" s="48">
        <v>514</v>
      </c>
      <c r="J154" s="47" t="s">
        <v>39</v>
      </c>
      <c r="K154" s="43">
        <f t="shared" si="9"/>
        <v>15</v>
      </c>
      <c r="L154" s="44" t="e">
        <f>+#REF!</f>
        <v>#REF!</v>
      </c>
      <c r="AA154" s="44"/>
    </row>
    <row r="155" spans="1:27" ht="15">
      <c r="A155">
        <f t="shared" si="7"/>
        <v>149</v>
      </c>
      <c r="B155" t="e">
        <f>+IF(+L155&gt;0,MAX(B$6:B154)+1,0)</f>
        <v>#REF!</v>
      </c>
      <c r="C155">
        <v>2</v>
      </c>
      <c r="E155" t="e">
        <f t="shared" si="8"/>
        <v>#REF!</v>
      </c>
      <c r="F155" t="e">
        <f t="shared" si="8"/>
        <v>#REF!</v>
      </c>
      <c r="G155" s="26" t="e">
        <f t="shared" si="8"/>
        <v>#REF!</v>
      </c>
      <c r="H155" t="e">
        <f t="shared" si="8"/>
        <v>#REF!</v>
      </c>
      <c r="I155" s="48">
        <v>515</v>
      </c>
      <c r="J155" s="47" t="s">
        <v>40</v>
      </c>
      <c r="K155" s="43">
        <f t="shared" si="9"/>
        <v>15</v>
      </c>
      <c r="L155" s="44" t="e">
        <f>+#REF!</f>
        <v>#REF!</v>
      </c>
      <c r="AA155" s="44"/>
    </row>
    <row r="156" spans="1:27" ht="15">
      <c r="A156">
        <f t="shared" si="7"/>
        <v>150</v>
      </c>
      <c r="B156" t="e">
        <f>+IF(+L156&gt;0,MAX(B$6:B155)+1,0)</f>
        <v>#REF!</v>
      </c>
      <c r="C156">
        <v>2</v>
      </c>
      <c r="E156" t="e">
        <f t="shared" si="8"/>
        <v>#REF!</v>
      </c>
      <c r="F156" t="e">
        <f t="shared" si="8"/>
        <v>#REF!</v>
      </c>
      <c r="G156" s="26" t="e">
        <f t="shared" si="8"/>
        <v>#REF!</v>
      </c>
      <c r="H156" t="e">
        <f t="shared" si="8"/>
        <v>#REF!</v>
      </c>
      <c r="I156" s="46">
        <v>521</v>
      </c>
      <c r="J156" s="47" t="s">
        <v>41</v>
      </c>
      <c r="K156" s="43">
        <f t="shared" si="9"/>
        <v>15</v>
      </c>
      <c r="L156" s="44" t="e">
        <f>+#REF!</f>
        <v>#REF!</v>
      </c>
      <c r="AA156" s="44"/>
    </row>
    <row r="157" spans="1:27" ht="15">
      <c r="A157">
        <f t="shared" si="7"/>
        <v>151</v>
      </c>
      <c r="B157" t="e">
        <f>+IF(+L157&gt;0,MAX(B$6:B156)+1,0)</f>
        <v>#REF!</v>
      </c>
      <c r="C157">
        <v>2</v>
      </c>
      <c r="E157" t="e">
        <f t="shared" si="8"/>
        <v>#REF!</v>
      </c>
      <c r="F157" t="e">
        <f t="shared" si="8"/>
        <v>#REF!</v>
      </c>
      <c r="G157" s="26" t="e">
        <f t="shared" si="8"/>
        <v>#REF!</v>
      </c>
      <c r="H157" t="e">
        <f t="shared" si="8"/>
        <v>#REF!</v>
      </c>
      <c r="I157" s="46">
        <v>522</v>
      </c>
      <c r="J157" s="47" t="s">
        <v>42</v>
      </c>
      <c r="K157" s="43">
        <f t="shared" si="9"/>
        <v>15</v>
      </c>
      <c r="L157" s="44" t="e">
        <f>+#REF!</f>
        <v>#REF!</v>
      </c>
      <c r="AA157" s="44"/>
    </row>
    <row r="158" spans="1:27" ht="15">
      <c r="A158">
        <f t="shared" si="7"/>
        <v>152</v>
      </c>
      <c r="B158" t="e">
        <f>+IF(+L158&gt;0,MAX(B$6:B157)+1,0)</f>
        <v>#REF!</v>
      </c>
      <c r="C158">
        <v>2</v>
      </c>
      <c r="E158" t="e">
        <f t="shared" si="8"/>
        <v>#REF!</v>
      </c>
      <c r="F158" t="e">
        <f t="shared" si="8"/>
        <v>#REF!</v>
      </c>
      <c r="G158" s="26" t="e">
        <f t="shared" si="8"/>
        <v>#REF!</v>
      </c>
      <c r="H158" t="e">
        <f t="shared" si="8"/>
        <v>#REF!</v>
      </c>
      <c r="I158" s="46">
        <v>523</v>
      </c>
      <c r="J158" s="47" t="s">
        <v>46</v>
      </c>
      <c r="K158" s="43">
        <f t="shared" si="9"/>
        <v>15</v>
      </c>
      <c r="L158" s="44" t="e">
        <f>+#REF!</f>
        <v>#REF!</v>
      </c>
      <c r="AA158" s="44"/>
    </row>
    <row r="159" spans="1:27" ht="15">
      <c r="A159">
        <f t="shared" si="7"/>
        <v>153</v>
      </c>
      <c r="B159" t="e">
        <f>+IF(+L159&gt;0,MAX(B$6:B158)+1,0)</f>
        <v>#REF!</v>
      </c>
      <c r="C159">
        <v>2</v>
      </c>
      <c r="E159" t="e">
        <f t="shared" si="8"/>
        <v>#REF!</v>
      </c>
      <c r="F159" t="e">
        <f t="shared" si="8"/>
        <v>#REF!</v>
      </c>
      <c r="G159" s="26" t="e">
        <f t="shared" si="8"/>
        <v>#REF!</v>
      </c>
      <c r="H159" t="e">
        <f t="shared" si="8"/>
        <v>#REF!</v>
      </c>
      <c r="I159" s="46">
        <v>531</v>
      </c>
      <c r="J159" s="47" t="s">
        <v>47</v>
      </c>
      <c r="K159" s="43">
        <f t="shared" si="9"/>
        <v>15</v>
      </c>
      <c r="L159" s="44" t="e">
        <f>+#REF!</f>
        <v>#REF!</v>
      </c>
      <c r="AA159" s="44"/>
    </row>
    <row r="160" spans="1:27" ht="15">
      <c r="A160">
        <f t="shared" si="7"/>
        <v>154</v>
      </c>
      <c r="B160" t="e">
        <f>+IF(+L160&gt;0,MAX(B$6:B159)+1,0)</f>
        <v>#REF!</v>
      </c>
      <c r="C160">
        <v>2</v>
      </c>
      <c r="E160" t="e">
        <f t="shared" si="8"/>
        <v>#REF!</v>
      </c>
      <c r="F160" t="e">
        <f t="shared" si="8"/>
        <v>#REF!</v>
      </c>
      <c r="G160" s="26" t="e">
        <f t="shared" si="8"/>
        <v>#REF!</v>
      </c>
      <c r="H160" t="e">
        <f t="shared" si="8"/>
        <v>#REF!</v>
      </c>
      <c r="I160" s="46">
        <v>541</v>
      </c>
      <c r="J160" s="47" t="s">
        <v>48</v>
      </c>
      <c r="K160" s="43">
        <f t="shared" si="9"/>
        <v>15</v>
      </c>
      <c r="L160" s="44" t="e">
        <f>+#REF!</f>
        <v>#REF!</v>
      </c>
      <c r="AA160" s="44"/>
    </row>
    <row r="161" spans="1:27" ht="15">
      <c r="A161">
        <f t="shared" si="7"/>
        <v>155</v>
      </c>
      <c r="B161" t="e">
        <f>+IF(+L161&gt;0,MAX(B$6:B160)+1,0)</f>
        <v>#REF!</v>
      </c>
      <c r="C161">
        <v>2</v>
      </c>
      <c r="E161" t="e">
        <f t="shared" si="8"/>
        <v>#REF!</v>
      </c>
      <c r="F161" t="e">
        <f t="shared" si="8"/>
        <v>#REF!</v>
      </c>
      <c r="G161" s="26" t="e">
        <f t="shared" si="8"/>
        <v>#REF!</v>
      </c>
      <c r="H161" t="e">
        <f t="shared" si="8"/>
        <v>#REF!</v>
      </c>
      <c r="I161" s="46">
        <v>542</v>
      </c>
      <c r="J161" s="47" t="s">
        <v>49</v>
      </c>
      <c r="K161" s="43">
        <f t="shared" si="9"/>
        <v>15</v>
      </c>
      <c r="L161" s="44" t="e">
        <f>+#REF!</f>
        <v>#REF!</v>
      </c>
      <c r="AA161" s="44"/>
    </row>
    <row r="162" spans="1:27" ht="15">
      <c r="A162">
        <f t="shared" si="7"/>
        <v>156</v>
      </c>
      <c r="B162" t="e">
        <f>+IF(+L162&gt;0,MAX(B$6:B161)+1,0)</f>
        <v>#REF!</v>
      </c>
      <c r="C162">
        <v>2</v>
      </c>
      <c r="E162" t="e">
        <f t="shared" si="8"/>
        <v>#REF!</v>
      </c>
      <c r="F162" t="e">
        <f t="shared" si="8"/>
        <v>#REF!</v>
      </c>
      <c r="G162" s="26" t="e">
        <f t="shared" si="8"/>
        <v>#REF!</v>
      </c>
      <c r="H162" t="e">
        <f t="shared" si="8"/>
        <v>#REF!</v>
      </c>
      <c r="I162" s="50">
        <v>543</v>
      </c>
      <c r="J162" s="51" t="s">
        <v>51</v>
      </c>
      <c r="K162" s="43">
        <f t="shared" si="9"/>
        <v>15</v>
      </c>
      <c r="L162" s="44" t="e">
        <f>+#REF!</f>
        <v>#REF!</v>
      </c>
      <c r="AA162" s="44"/>
    </row>
    <row r="163" spans="1:27" ht="15">
      <c r="A163">
        <f t="shared" si="7"/>
        <v>157</v>
      </c>
      <c r="B163" t="e">
        <f>+IF(+L163&gt;0,MAX(B$6:B162)+1,0)</f>
        <v>#REF!</v>
      </c>
      <c r="C163">
        <v>2</v>
      </c>
      <c r="E163" t="e">
        <f t="shared" si="8"/>
        <v>#REF!</v>
      </c>
      <c r="F163" t="e">
        <f t="shared" si="8"/>
        <v>#REF!</v>
      </c>
      <c r="G163" s="26" t="e">
        <f t="shared" si="8"/>
        <v>#REF!</v>
      </c>
      <c r="H163" t="e">
        <f t="shared" si="8"/>
        <v>#REF!</v>
      </c>
      <c r="I163" s="46">
        <v>511</v>
      </c>
      <c r="J163" s="47" t="s">
        <v>23</v>
      </c>
      <c r="K163" s="43">
        <v>16</v>
      </c>
      <c r="L163" s="44" t="e">
        <f>+#REF!</f>
        <v>#REF!</v>
      </c>
      <c r="AA163" s="44"/>
    </row>
    <row r="164" spans="1:27" ht="15">
      <c r="A164">
        <f t="shared" si="7"/>
        <v>158</v>
      </c>
      <c r="B164" t="e">
        <f>+IF(+L164&gt;0,MAX(B$6:B163)+1,0)</f>
        <v>#REF!</v>
      </c>
      <c r="C164">
        <v>2</v>
      </c>
      <c r="E164" t="e">
        <f t="shared" si="8"/>
        <v>#REF!</v>
      </c>
      <c r="F164" t="e">
        <f t="shared" si="8"/>
        <v>#REF!</v>
      </c>
      <c r="G164" s="26" t="e">
        <f t="shared" si="8"/>
        <v>#REF!</v>
      </c>
      <c r="H164" t="e">
        <f t="shared" si="8"/>
        <v>#REF!</v>
      </c>
      <c r="I164" s="46">
        <v>512</v>
      </c>
      <c r="J164" s="47" t="s">
        <v>28</v>
      </c>
      <c r="K164" s="43">
        <f t="shared" si="9"/>
        <v>16</v>
      </c>
      <c r="L164" s="44" t="e">
        <f>+#REF!</f>
        <v>#REF!</v>
      </c>
      <c r="AA164" s="44"/>
    </row>
    <row r="165" spans="1:27" ht="15">
      <c r="A165">
        <f t="shared" si="7"/>
        <v>159</v>
      </c>
      <c r="B165" t="e">
        <f>+IF(+L165&gt;0,MAX(B$6:B164)+1,0)</f>
        <v>#REF!</v>
      </c>
      <c r="C165">
        <v>2</v>
      </c>
      <c r="E165" t="e">
        <f t="shared" si="8"/>
        <v>#REF!</v>
      </c>
      <c r="F165" t="e">
        <f t="shared" si="8"/>
        <v>#REF!</v>
      </c>
      <c r="G165" s="26" t="e">
        <f t="shared" si="8"/>
        <v>#REF!</v>
      </c>
      <c r="H165" t="e">
        <f t="shared" si="8"/>
        <v>#REF!</v>
      </c>
      <c r="I165" s="46">
        <v>513</v>
      </c>
      <c r="J165" s="47" t="s">
        <v>38</v>
      </c>
      <c r="K165" s="43">
        <f t="shared" si="9"/>
        <v>16</v>
      </c>
      <c r="L165" s="44" t="e">
        <f>+#REF!</f>
        <v>#REF!</v>
      </c>
      <c r="AA165" s="44"/>
    </row>
    <row r="166" spans="1:27" ht="15">
      <c r="A166">
        <f t="shared" si="7"/>
        <v>160</v>
      </c>
      <c r="B166" t="e">
        <f>+IF(+L166&gt;0,MAX(B$6:B165)+1,0)</f>
        <v>#REF!</v>
      </c>
      <c r="C166">
        <v>2</v>
      </c>
      <c r="E166" t="e">
        <f t="shared" si="8"/>
        <v>#REF!</v>
      </c>
      <c r="F166" t="e">
        <f t="shared" si="8"/>
        <v>#REF!</v>
      </c>
      <c r="G166" s="26" t="e">
        <f t="shared" si="8"/>
        <v>#REF!</v>
      </c>
      <c r="H166" t="e">
        <f t="shared" si="8"/>
        <v>#REF!</v>
      </c>
      <c r="I166" s="48">
        <v>514</v>
      </c>
      <c r="J166" s="47" t="s">
        <v>39</v>
      </c>
      <c r="K166" s="43">
        <f t="shared" si="9"/>
        <v>16</v>
      </c>
      <c r="L166" s="44" t="e">
        <f>+#REF!</f>
        <v>#REF!</v>
      </c>
      <c r="AA166" s="44"/>
    </row>
    <row r="167" spans="1:27" ht="15">
      <c r="A167">
        <f t="shared" si="7"/>
        <v>161</v>
      </c>
      <c r="B167" t="e">
        <f>+IF(+L167&gt;0,MAX(B$6:B166)+1,0)</f>
        <v>#REF!</v>
      </c>
      <c r="C167">
        <v>2</v>
      </c>
      <c r="E167" t="e">
        <f t="shared" si="8"/>
        <v>#REF!</v>
      </c>
      <c r="F167" t="e">
        <f t="shared" si="8"/>
        <v>#REF!</v>
      </c>
      <c r="G167" s="26" t="e">
        <f t="shared" si="8"/>
        <v>#REF!</v>
      </c>
      <c r="H167" t="e">
        <f t="shared" si="8"/>
        <v>#REF!</v>
      </c>
      <c r="I167" s="48">
        <v>515</v>
      </c>
      <c r="J167" s="47" t="s">
        <v>40</v>
      </c>
      <c r="K167" s="43">
        <f t="shared" si="9"/>
        <v>16</v>
      </c>
      <c r="L167" s="44" t="e">
        <f>+#REF!</f>
        <v>#REF!</v>
      </c>
      <c r="AA167" s="44"/>
    </row>
    <row r="168" spans="1:27" ht="15">
      <c r="A168">
        <f t="shared" si="7"/>
        <v>162</v>
      </c>
      <c r="B168" t="e">
        <f>+IF(+L168&gt;0,MAX(B$6:B167)+1,0)</f>
        <v>#REF!</v>
      </c>
      <c r="C168">
        <v>2</v>
      </c>
      <c r="E168" t="e">
        <f t="shared" si="8"/>
        <v>#REF!</v>
      </c>
      <c r="F168" t="e">
        <f t="shared" si="8"/>
        <v>#REF!</v>
      </c>
      <c r="G168" s="26" t="e">
        <f t="shared" si="8"/>
        <v>#REF!</v>
      </c>
      <c r="H168" t="e">
        <f t="shared" si="8"/>
        <v>#REF!</v>
      </c>
      <c r="I168" s="46">
        <v>521</v>
      </c>
      <c r="J168" s="47" t="s">
        <v>41</v>
      </c>
      <c r="K168" s="43">
        <f t="shared" si="9"/>
        <v>16</v>
      </c>
      <c r="L168" s="44" t="e">
        <f>+#REF!</f>
        <v>#REF!</v>
      </c>
      <c r="AA168" s="44"/>
    </row>
    <row r="169" spans="1:27" ht="15">
      <c r="A169">
        <f t="shared" si="7"/>
        <v>163</v>
      </c>
      <c r="B169" t="e">
        <f>+IF(+L169&gt;0,MAX(B$6:B168)+1,0)</f>
        <v>#REF!</v>
      </c>
      <c r="C169">
        <v>2</v>
      </c>
      <c r="E169" t="e">
        <f t="shared" si="8"/>
        <v>#REF!</v>
      </c>
      <c r="F169" t="e">
        <f t="shared" si="8"/>
        <v>#REF!</v>
      </c>
      <c r="G169" s="26" t="e">
        <f t="shared" si="8"/>
        <v>#REF!</v>
      </c>
      <c r="H169" t="e">
        <f t="shared" si="8"/>
        <v>#REF!</v>
      </c>
      <c r="I169" s="46">
        <v>522</v>
      </c>
      <c r="J169" s="47" t="s">
        <v>42</v>
      </c>
      <c r="K169" s="43">
        <f t="shared" si="9"/>
        <v>16</v>
      </c>
      <c r="L169" s="44" t="e">
        <f>+#REF!</f>
        <v>#REF!</v>
      </c>
      <c r="AA169" s="44"/>
    </row>
    <row r="170" spans="1:27" ht="15">
      <c r="A170">
        <f t="shared" si="7"/>
        <v>164</v>
      </c>
      <c r="B170" t="e">
        <f>+IF(+L170&gt;0,MAX(B$6:B169)+1,0)</f>
        <v>#REF!</v>
      </c>
      <c r="C170">
        <v>2</v>
      </c>
      <c r="E170" t="e">
        <f t="shared" si="8"/>
        <v>#REF!</v>
      </c>
      <c r="F170" t="e">
        <f t="shared" si="8"/>
        <v>#REF!</v>
      </c>
      <c r="G170" s="26" t="e">
        <f t="shared" si="8"/>
        <v>#REF!</v>
      </c>
      <c r="H170" t="e">
        <f t="shared" si="8"/>
        <v>#REF!</v>
      </c>
      <c r="I170" s="46">
        <v>523</v>
      </c>
      <c r="J170" s="47" t="s">
        <v>46</v>
      </c>
      <c r="K170" s="43">
        <f t="shared" si="9"/>
        <v>16</v>
      </c>
      <c r="L170" s="44" t="e">
        <f>+#REF!</f>
        <v>#REF!</v>
      </c>
      <c r="AA170" s="44"/>
    </row>
    <row r="171" spans="1:27" ht="15">
      <c r="A171">
        <f t="shared" si="7"/>
        <v>165</v>
      </c>
      <c r="B171" t="e">
        <f>+IF(+L171&gt;0,MAX(B$6:B170)+1,0)</f>
        <v>#REF!</v>
      </c>
      <c r="C171">
        <v>2</v>
      </c>
      <c r="E171" t="e">
        <f t="shared" si="8"/>
        <v>#REF!</v>
      </c>
      <c r="F171" t="e">
        <f t="shared" si="8"/>
        <v>#REF!</v>
      </c>
      <c r="G171" s="26" t="e">
        <f t="shared" si="8"/>
        <v>#REF!</v>
      </c>
      <c r="H171" t="e">
        <f t="shared" si="8"/>
        <v>#REF!</v>
      </c>
      <c r="I171" s="46">
        <v>531</v>
      </c>
      <c r="J171" s="47" t="s">
        <v>47</v>
      </c>
      <c r="K171" s="43">
        <f t="shared" si="9"/>
        <v>16</v>
      </c>
      <c r="L171" s="44" t="e">
        <f>+#REF!</f>
        <v>#REF!</v>
      </c>
      <c r="AA171" s="44"/>
    </row>
    <row r="172" spans="1:27" ht="15">
      <c r="A172">
        <f t="shared" si="7"/>
        <v>166</v>
      </c>
      <c r="B172" t="e">
        <f>+IF(+L172&gt;0,MAX(B$6:B171)+1,0)</f>
        <v>#REF!</v>
      </c>
      <c r="C172">
        <v>2</v>
      </c>
      <c r="E172" t="e">
        <f t="shared" si="8"/>
        <v>#REF!</v>
      </c>
      <c r="F172" t="e">
        <f t="shared" si="8"/>
        <v>#REF!</v>
      </c>
      <c r="G172" s="26" t="e">
        <f t="shared" si="8"/>
        <v>#REF!</v>
      </c>
      <c r="H172" t="e">
        <f t="shared" si="8"/>
        <v>#REF!</v>
      </c>
      <c r="I172" s="46">
        <v>541</v>
      </c>
      <c r="J172" s="47" t="s">
        <v>48</v>
      </c>
      <c r="K172" s="43">
        <f t="shared" si="9"/>
        <v>16</v>
      </c>
      <c r="L172" s="44" t="e">
        <f>+#REF!</f>
        <v>#REF!</v>
      </c>
      <c r="AA172" s="44"/>
    </row>
    <row r="173" spans="1:27" ht="15">
      <c r="A173">
        <f t="shared" si="7"/>
        <v>167</v>
      </c>
      <c r="B173" t="e">
        <f>+IF(+L173&gt;0,MAX(B$6:B172)+1,0)</f>
        <v>#REF!</v>
      </c>
      <c r="C173">
        <v>2</v>
      </c>
      <c r="E173" t="e">
        <f t="shared" si="8"/>
        <v>#REF!</v>
      </c>
      <c r="F173" t="e">
        <f t="shared" si="8"/>
        <v>#REF!</v>
      </c>
      <c r="G173" s="26" t="e">
        <f t="shared" si="8"/>
        <v>#REF!</v>
      </c>
      <c r="H173" t="e">
        <f t="shared" si="8"/>
        <v>#REF!</v>
      </c>
      <c r="I173" s="46">
        <v>542</v>
      </c>
      <c r="J173" s="47" t="s">
        <v>49</v>
      </c>
      <c r="K173" s="43">
        <f t="shared" si="9"/>
        <v>16</v>
      </c>
      <c r="L173" s="44" t="e">
        <f>+#REF!</f>
        <v>#REF!</v>
      </c>
      <c r="AA173" s="44"/>
    </row>
    <row r="174" spans="1:27" ht="15">
      <c r="A174">
        <f t="shared" si="7"/>
        <v>168</v>
      </c>
      <c r="B174" t="e">
        <f>+IF(+L174&gt;0,MAX(B$6:B173)+1,0)</f>
        <v>#REF!</v>
      </c>
      <c r="C174">
        <v>2</v>
      </c>
      <c r="E174" t="e">
        <f t="shared" si="8"/>
        <v>#REF!</v>
      </c>
      <c r="F174" t="e">
        <f t="shared" si="8"/>
        <v>#REF!</v>
      </c>
      <c r="G174" s="26" t="e">
        <f t="shared" si="8"/>
        <v>#REF!</v>
      </c>
      <c r="H174" t="e">
        <f t="shared" si="8"/>
        <v>#REF!</v>
      </c>
      <c r="I174" s="50">
        <v>543</v>
      </c>
      <c r="J174" s="51" t="s">
        <v>51</v>
      </c>
      <c r="K174" s="43">
        <f t="shared" si="9"/>
        <v>16</v>
      </c>
      <c r="L174" s="44" t="e">
        <f>+#REF!</f>
        <v>#REF!</v>
      </c>
      <c r="AA174" s="44"/>
    </row>
    <row r="175" spans="1:27" ht="15">
      <c r="A175">
        <f t="shared" si="7"/>
        <v>169</v>
      </c>
      <c r="B175" t="e">
        <f>+IF(+L175&gt;0,MAX(B$6:B174)+1,0)</f>
        <v>#REF!</v>
      </c>
      <c r="C175">
        <v>2</v>
      </c>
      <c r="E175" t="e">
        <f t="shared" si="8"/>
        <v>#REF!</v>
      </c>
      <c r="F175" t="e">
        <f t="shared" si="8"/>
        <v>#REF!</v>
      </c>
      <c r="G175" s="26" t="e">
        <f t="shared" si="8"/>
        <v>#REF!</v>
      </c>
      <c r="H175" t="e">
        <f t="shared" si="8"/>
        <v>#REF!</v>
      </c>
      <c r="I175" s="46">
        <v>511</v>
      </c>
      <c r="J175" s="47" t="s">
        <v>23</v>
      </c>
      <c r="K175" s="52" t="s">
        <v>79</v>
      </c>
      <c r="L175" s="44" t="e">
        <f>+#REF!</f>
        <v>#REF!</v>
      </c>
      <c r="AA175" s="44"/>
    </row>
    <row r="176" spans="1:27" ht="15">
      <c r="A176">
        <f t="shared" si="7"/>
        <v>170</v>
      </c>
      <c r="B176" t="e">
        <f>+IF(+L176&gt;0,MAX(B$6:B175)+1,0)</f>
        <v>#REF!</v>
      </c>
      <c r="C176">
        <v>2</v>
      </c>
      <c r="E176" t="e">
        <f t="shared" si="8"/>
        <v>#REF!</v>
      </c>
      <c r="F176" t="e">
        <f t="shared" si="8"/>
        <v>#REF!</v>
      </c>
      <c r="G176" s="26" t="e">
        <f t="shared" si="8"/>
        <v>#REF!</v>
      </c>
      <c r="H176" t="e">
        <f t="shared" si="8"/>
        <v>#REF!</v>
      </c>
      <c r="I176" s="46">
        <v>512</v>
      </c>
      <c r="J176" s="47" t="s">
        <v>28</v>
      </c>
      <c r="K176" s="43" t="str">
        <f t="shared" si="9"/>
        <v>4-16</v>
      </c>
      <c r="L176" s="44" t="e">
        <f>+#REF!</f>
        <v>#REF!</v>
      </c>
      <c r="AA176" s="44"/>
    </row>
    <row r="177" spans="1:27" ht="15">
      <c r="A177">
        <f t="shared" si="7"/>
        <v>171</v>
      </c>
      <c r="B177" t="e">
        <f>+IF(+L177&gt;0,MAX(B$6:B176)+1,0)</f>
        <v>#REF!</v>
      </c>
      <c r="C177">
        <v>2</v>
      </c>
      <c r="E177" t="e">
        <f t="shared" si="8"/>
        <v>#REF!</v>
      </c>
      <c r="F177" t="e">
        <f t="shared" si="8"/>
        <v>#REF!</v>
      </c>
      <c r="G177" s="26" t="e">
        <f t="shared" si="8"/>
        <v>#REF!</v>
      </c>
      <c r="H177" t="e">
        <f t="shared" si="8"/>
        <v>#REF!</v>
      </c>
      <c r="I177" s="46">
        <v>513</v>
      </c>
      <c r="J177" s="47" t="s">
        <v>38</v>
      </c>
      <c r="K177" s="43" t="str">
        <f t="shared" si="9"/>
        <v>4-16</v>
      </c>
      <c r="L177" s="44" t="e">
        <f>+#REF!</f>
        <v>#REF!</v>
      </c>
      <c r="AA177" s="44"/>
    </row>
    <row r="178" spans="1:27" ht="15">
      <c r="A178">
        <f t="shared" si="7"/>
        <v>172</v>
      </c>
      <c r="B178" t="e">
        <f>+IF(+L178&gt;0,MAX(B$6:B177)+1,0)</f>
        <v>#REF!</v>
      </c>
      <c r="C178">
        <v>2</v>
      </c>
      <c r="E178" t="e">
        <f t="shared" si="8"/>
        <v>#REF!</v>
      </c>
      <c r="F178" t="e">
        <f t="shared" si="8"/>
        <v>#REF!</v>
      </c>
      <c r="G178" s="26" t="e">
        <f t="shared" si="8"/>
        <v>#REF!</v>
      </c>
      <c r="H178" t="e">
        <f t="shared" si="8"/>
        <v>#REF!</v>
      </c>
      <c r="I178" s="48">
        <v>514</v>
      </c>
      <c r="J178" s="47" t="s">
        <v>39</v>
      </c>
      <c r="K178" s="43" t="str">
        <f t="shared" si="9"/>
        <v>4-16</v>
      </c>
      <c r="L178" s="44" t="e">
        <f>+#REF!</f>
        <v>#REF!</v>
      </c>
      <c r="AA178" s="44"/>
    </row>
    <row r="179" spans="1:27" ht="15">
      <c r="A179">
        <f t="shared" si="7"/>
        <v>173</v>
      </c>
      <c r="B179" t="e">
        <f>+IF(+L179&gt;0,MAX(B$6:B178)+1,0)</f>
        <v>#REF!</v>
      </c>
      <c r="C179">
        <v>2</v>
      </c>
      <c r="E179" t="e">
        <f t="shared" si="8"/>
        <v>#REF!</v>
      </c>
      <c r="F179" t="e">
        <f t="shared" si="8"/>
        <v>#REF!</v>
      </c>
      <c r="G179" s="26" t="e">
        <f t="shared" si="8"/>
        <v>#REF!</v>
      </c>
      <c r="H179" t="e">
        <f t="shared" si="8"/>
        <v>#REF!</v>
      </c>
      <c r="I179" s="48">
        <v>515</v>
      </c>
      <c r="J179" s="47" t="s">
        <v>40</v>
      </c>
      <c r="K179" s="43" t="str">
        <f t="shared" si="9"/>
        <v>4-16</v>
      </c>
      <c r="L179" s="44" t="e">
        <f>+#REF!</f>
        <v>#REF!</v>
      </c>
      <c r="AA179" s="44"/>
    </row>
    <row r="180" spans="1:27" ht="15">
      <c r="A180">
        <f t="shared" si="7"/>
        <v>174</v>
      </c>
      <c r="B180" t="e">
        <f>+IF(+L180&gt;0,MAX(B$6:B179)+1,0)</f>
        <v>#REF!</v>
      </c>
      <c r="C180">
        <v>2</v>
      </c>
      <c r="E180" t="e">
        <f t="shared" si="8"/>
        <v>#REF!</v>
      </c>
      <c r="F180" t="e">
        <f t="shared" si="8"/>
        <v>#REF!</v>
      </c>
      <c r="G180" s="26" t="e">
        <f t="shared" si="8"/>
        <v>#REF!</v>
      </c>
      <c r="H180" t="e">
        <f t="shared" si="8"/>
        <v>#REF!</v>
      </c>
      <c r="I180" s="46">
        <v>521</v>
      </c>
      <c r="J180" s="47" t="s">
        <v>41</v>
      </c>
      <c r="K180" s="43" t="str">
        <f t="shared" si="9"/>
        <v>4-16</v>
      </c>
      <c r="L180" s="44" t="e">
        <f>+#REF!</f>
        <v>#REF!</v>
      </c>
      <c r="AA180" s="44"/>
    </row>
    <row r="181" spans="1:27" ht="15">
      <c r="A181">
        <f t="shared" si="7"/>
        <v>175</v>
      </c>
      <c r="B181" t="e">
        <f>+IF(+L181&gt;0,MAX(B$6:B180)+1,0)</f>
        <v>#REF!</v>
      </c>
      <c r="C181">
        <v>2</v>
      </c>
      <c r="E181" t="e">
        <f t="shared" si="8"/>
        <v>#REF!</v>
      </c>
      <c r="F181" t="e">
        <f t="shared" si="8"/>
        <v>#REF!</v>
      </c>
      <c r="G181" s="26" t="e">
        <f t="shared" si="8"/>
        <v>#REF!</v>
      </c>
      <c r="H181" t="e">
        <f t="shared" si="8"/>
        <v>#REF!</v>
      </c>
      <c r="I181" s="46">
        <v>522</v>
      </c>
      <c r="J181" s="47" t="s">
        <v>42</v>
      </c>
      <c r="K181" s="43" t="str">
        <f t="shared" si="9"/>
        <v>4-16</v>
      </c>
      <c r="L181" s="44" t="e">
        <f>+#REF!</f>
        <v>#REF!</v>
      </c>
      <c r="AA181" s="44"/>
    </row>
    <row r="182" spans="1:27" ht="15">
      <c r="A182">
        <f t="shared" si="7"/>
        <v>176</v>
      </c>
      <c r="B182" t="e">
        <f>+IF(+L182&gt;0,MAX(B$6:B181)+1,0)</f>
        <v>#REF!</v>
      </c>
      <c r="C182">
        <v>2</v>
      </c>
      <c r="E182" t="e">
        <f t="shared" si="8"/>
        <v>#REF!</v>
      </c>
      <c r="F182" t="e">
        <f t="shared" si="8"/>
        <v>#REF!</v>
      </c>
      <c r="G182" s="26" t="e">
        <f t="shared" si="8"/>
        <v>#REF!</v>
      </c>
      <c r="H182" t="e">
        <f t="shared" si="8"/>
        <v>#REF!</v>
      </c>
      <c r="I182" s="46">
        <v>523</v>
      </c>
      <c r="J182" s="47" t="s">
        <v>46</v>
      </c>
      <c r="K182" s="43" t="str">
        <f t="shared" si="9"/>
        <v>4-16</v>
      </c>
      <c r="L182" s="44" t="e">
        <f>+#REF!</f>
        <v>#REF!</v>
      </c>
      <c r="AA182" s="44"/>
    </row>
    <row r="183" spans="1:27" ht="15">
      <c r="A183">
        <f t="shared" si="7"/>
        <v>177</v>
      </c>
      <c r="B183" t="e">
        <f>+IF(+L183&gt;0,MAX(B$6:B182)+1,0)</f>
        <v>#REF!</v>
      </c>
      <c r="C183">
        <v>2</v>
      </c>
      <c r="E183" t="e">
        <f t="shared" si="8"/>
        <v>#REF!</v>
      </c>
      <c r="F183" t="e">
        <f t="shared" si="8"/>
        <v>#REF!</v>
      </c>
      <c r="G183" s="26" t="e">
        <f t="shared" si="8"/>
        <v>#REF!</v>
      </c>
      <c r="H183" t="e">
        <f t="shared" si="8"/>
        <v>#REF!</v>
      </c>
      <c r="I183" s="46">
        <v>531</v>
      </c>
      <c r="J183" s="47" t="s">
        <v>47</v>
      </c>
      <c r="K183" s="43" t="str">
        <f t="shared" si="9"/>
        <v>4-16</v>
      </c>
      <c r="L183" s="44" t="e">
        <f>+#REF!</f>
        <v>#REF!</v>
      </c>
      <c r="AA183" s="44"/>
    </row>
    <row r="184" spans="1:27" ht="15">
      <c r="A184">
        <f t="shared" si="7"/>
        <v>178</v>
      </c>
      <c r="B184" t="e">
        <f>+IF(+L184&gt;0,MAX(B$6:B183)+1,0)</f>
        <v>#REF!</v>
      </c>
      <c r="C184">
        <v>2</v>
      </c>
      <c r="E184" t="e">
        <f t="shared" si="8"/>
        <v>#REF!</v>
      </c>
      <c r="F184" t="e">
        <f t="shared" si="8"/>
        <v>#REF!</v>
      </c>
      <c r="G184" s="26" t="e">
        <f t="shared" si="8"/>
        <v>#REF!</v>
      </c>
      <c r="H184" t="e">
        <f t="shared" si="8"/>
        <v>#REF!</v>
      </c>
      <c r="I184" s="46">
        <v>541</v>
      </c>
      <c r="J184" s="47" t="s">
        <v>48</v>
      </c>
      <c r="K184" s="43" t="str">
        <f t="shared" si="9"/>
        <v>4-16</v>
      </c>
      <c r="L184" s="44" t="e">
        <f>+#REF!</f>
        <v>#REF!</v>
      </c>
      <c r="AA184" s="44"/>
    </row>
    <row r="185" spans="1:27" ht="15">
      <c r="A185">
        <f t="shared" si="7"/>
        <v>179</v>
      </c>
      <c r="B185" t="e">
        <f>+IF(+L185&gt;0,MAX(B$6:B184)+1,0)</f>
        <v>#REF!</v>
      </c>
      <c r="C185">
        <v>2</v>
      </c>
      <c r="E185" t="e">
        <f t="shared" si="8"/>
        <v>#REF!</v>
      </c>
      <c r="F185" t="e">
        <f t="shared" si="8"/>
        <v>#REF!</v>
      </c>
      <c r="G185" s="26" t="e">
        <f t="shared" si="8"/>
        <v>#REF!</v>
      </c>
      <c r="H185" t="e">
        <f t="shared" si="8"/>
        <v>#REF!</v>
      </c>
      <c r="I185" s="46">
        <v>542</v>
      </c>
      <c r="J185" s="47" t="s">
        <v>49</v>
      </c>
      <c r="K185" s="43" t="str">
        <f t="shared" si="9"/>
        <v>4-16</v>
      </c>
      <c r="L185" s="44" t="e">
        <f>+#REF!</f>
        <v>#REF!</v>
      </c>
      <c r="AA185" s="44"/>
    </row>
    <row r="186" spans="1:27" ht="15">
      <c r="A186">
        <f t="shared" si="7"/>
        <v>180</v>
      </c>
      <c r="B186" t="e">
        <f>+IF(+L186&gt;0,MAX(B$6:B185)+1,0)</f>
        <v>#REF!</v>
      </c>
      <c r="C186">
        <v>2</v>
      </c>
      <c r="E186" t="e">
        <f t="shared" si="8"/>
        <v>#REF!</v>
      </c>
      <c r="F186" t="e">
        <f t="shared" si="8"/>
        <v>#REF!</v>
      </c>
      <c r="G186" s="26" t="e">
        <f t="shared" si="8"/>
        <v>#REF!</v>
      </c>
      <c r="H186" t="e">
        <f t="shared" si="8"/>
        <v>#REF!</v>
      </c>
      <c r="I186" s="50">
        <v>543</v>
      </c>
      <c r="J186" s="51" t="s">
        <v>51</v>
      </c>
      <c r="K186" s="43" t="str">
        <f t="shared" si="9"/>
        <v>4-16</v>
      </c>
      <c r="L186" s="44" t="e">
        <f>+#REF!</f>
        <v>#REF!</v>
      </c>
      <c r="AA186" s="44"/>
    </row>
    <row r="187" spans="1:27" ht="27.75" customHeight="1">
      <c r="A187">
        <f t="shared" si="7"/>
        <v>181</v>
      </c>
      <c r="B187" t="e">
        <f>+IF(+L187&gt;0,MAX(B$6:B186)+1,0)</f>
        <v>#REF!</v>
      </c>
      <c r="C187">
        <v>2</v>
      </c>
      <c r="E187" t="e">
        <f t="shared" ref="E187:E201" si="10">+E186</f>
        <v>#REF!</v>
      </c>
      <c r="F187" t="e">
        <f t="shared" ref="F187:F201" si="11">+F186</f>
        <v>#REF!</v>
      </c>
      <c r="G187" s="26" t="e">
        <f t="shared" ref="G187:G201" si="12">+G186</f>
        <v>#REF!</v>
      </c>
      <c r="H187" t="e">
        <f t="shared" ref="H187:H201" si="13">+H186</f>
        <v>#REF!</v>
      </c>
      <c r="I187" s="88">
        <v>551</v>
      </c>
      <c r="J187" s="90" t="s">
        <v>96</v>
      </c>
      <c r="K187" s="45">
        <v>1</v>
      </c>
      <c r="L187" s="44" t="e">
        <f>+#REF!</f>
        <v>#REF!</v>
      </c>
    </row>
    <row r="188" spans="1:27" ht="27.75" customHeight="1">
      <c r="A188">
        <f t="shared" si="7"/>
        <v>182</v>
      </c>
      <c r="B188" t="e">
        <f>+IF(+L188&gt;0,MAX(B$6:B187)+1,0)</f>
        <v>#REF!</v>
      </c>
      <c r="C188">
        <v>2</v>
      </c>
      <c r="E188" t="e">
        <f t="shared" si="10"/>
        <v>#REF!</v>
      </c>
      <c r="F188" t="e">
        <f t="shared" si="11"/>
        <v>#REF!</v>
      </c>
      <c r="G188" s="26" t="e">
        <f t="shared" si="12"/>
        <v>#REF!</v>
      </c>
      <c r="H188" t="e">
        <f t="shared" si="13"/>
        <v>#REF!</v>
      </c>
      <c r="I188" s="88">
        <v>551</v>
      </c>
      <c r="J188" s="90" t="s">
        <v>96</v>
      </c>
      <c r="K188" s="45">
        <v>4</v>
      </c>
      <c r="L188" s="44" t="e">
        <f>+#REF!</f>
        <v>#REF!</v>
      </c>
    </row>
    <row r="189" spans="1:27" ht="27.75" customHeight="1">
      <c r="A189">
        <f t="shared" si="7"/>
        <v>183</v>
      </c>
      <c r="B189" t="e">
        <f>+IF(+L189&gt;0,MAX(B$6:B188)+1,0)</f>
        <v>#REF!</v>
      </c>
      <c r="C189">
        <v>2</v>
      </c>
      <c r="E189" t="e">
        <f t="shared" si="10"/>
        <v>#REF!</v>
      </c>
      <c r="F189" t="e">
        <f t="shared" si="11"/>
        <v>#REF!</v>
      </c>
      <c r="G189" s="26" t="e">
        <f t="shared" si="12"/>
        <v>#REF!</v>
      </c>
      <c r="H189" t="e">
        <f t="shared" si="13"/>
        <v>#REF!</v>
      </c>
      <c r="I189" s="88">
        <v>551</v>
      </c>
      <c r="J189" s="90" t="s">
        <v>96</v>
      </c>
      <c r="K189" s="45">
        <f>+K188+1</f>
        <v>5</v>
      </c>
      <c r="L189" s="44" t="e">
        <f>+#REF!</f>
        <v>#REF!</v>
      </c>
    </row>
    <row r="190" spans="1:27" ht="27.75" customHeight="1">
      <c r="A190">
        <f t="shared" si="7"/>
        <v>184</v>
      </c>
      <c r="B190" t="e">
        <f>+IF(+L190&gt;0,MAX(B$6:B189)+1,0)</f>
        <v>#REF!</v>
      </c>
      <c r="C190">
        <v>2</v>
      </c>
      <c r="E190" t="e">
        <f t="shared" si="10"/>
        <v>#REF!</v>
      </c>
      <c r="F190" t="e">
        <f t="shared" si="11"/>
        <v>#REF!</v>
      </c>
      <c r="G190" s="26" t="e">
        <f t="shared" si="12"/>
        <v>#REF!</v>
      </c>
      <c r="H190" t="e">
        <f t="shared" si="13"/>
        <v>#REF!</v>
      </c>
      <c r="I190" s="88">
        <v>551</v>
      </c>
      <c r="J190" s="90" t="s">
        <v>96</v>
      </c>
      <c r="K190" s="45">
        <f t="shared" ref="K190:K200" si="14">+K189+1</f>
        <v>6</v>
      </c>
      <c r="L190" s="44" t="e">
        <f>+#REF!</f>
        <v>#REF!</v>
      </c>
    </row>
    <row r="191" spans="1:27" ht="27.75" customHeight="1">
      <c r="A191">
        <f t="shared" si="7"/>
        <v>185</v>
      </c>
      <c r="B191" t="e">
        <f>+IF(+L191&gt;0,MAX(B$6:B190)+1,0)</f>
        <v>#REF!</v>
      </c>
      <c r="C191">
        <v>2</v>
      </c>
      <c r="E191" t="e">
        <f t="shared" si="10"/>
        <v>#REF!</v>
      </c>
      <c r="F191" t="e">
        <f t="shared" si="11"/>
        <v>#REF!</v>
      </c>
      <c r="G191" s="26" t="e">
        <f t="shared" si="12"/>
        <v>#REF!</v>
      </c>
      <c r="H191" t="e">
        <f t="shared" si="13"/>
        <v>#REF!</v>
      </c>
      <c r="I191" s="88">
        <v>551</v>
      </c>
      <c r="J191" s="90" t="s">
        <v>96</v>
      </c>
      <c r="K191" s="45">
        <f t="shared" si="14"/>
        <v>7</v>
      </c>
      <c r="L191" s="44" t="e">
        <f>+#REF!</f>
        <v>#REF!</v>
      </c>
    </row>
    <row r="192" spans="1:27" ht="27.75" customHeight="1">
      <c r="A192">
        <f t="shared" si="7"/>
        <v>186</v>
      </c>
      <c r="B192" t="e">
        <f>+IF(+L192&gt;0,MAX(B$6:B191)+1,0)</f>
        <v>#REF!</v>
      </c>
      <c r="C192">
        <v>2</v>
      </c>
      <c r="E192" t="e">
        <f t="shared" si="10"/>
        <v>#REF!</v>
      </c>
      <c r="F192" t="e">
        <f t="shared" si="11"/>
        <v>#REF!</v>
      </c>
      <c r="G192" s="26" t="e">
        <f t="shared" si="12"/>
        <v>#REF!</v>
      </c>
      <c r="H192" t="e">
        <f t="shared" si="13"/>
        <v>#REF!</v>
      </c>
      <c r="I192" s="88">
        <v>551</v>
      </c>
      <c r="J192" s="90" t="s">
        <v>96</v>
      </c>
      <c r="K192" s="45">
        <f t="shared" si="14"/>
        <v>8</v>
      </c>
      <c r="L192" s="44" t="e">
        <f>+#REF!</f>
        <v>#REF!</v>
      </c>
    </row>
    <row r="193" spans="1:12" ht="27.75" customHeight="1">
      <c r="A193">
        <f t="shared" si="7"/>
        <v>187</v>
      </c>
      <c r="B193" t="e">
        <f>+IF(+L193&gt;0,MAX(B$6:B192)+1,0)</f>
        <v>#REF!</v>
      </c>
      <c r="C193">
        <v>2</v>
      </c>
      <c r="E193" t="e">
        <f t="shared" si="10"/>
        <v>#REF!</v>
      </c>
      <c r="F193" t="e">
        <f t="shared" si="11"/>
        <v>#REF!</v>
      </c>
      <c r="G193" s="26" t="e">
        <f t="shared" si="12"/>
        <v>#REF!</v>
      </c>
      <c r="H193" t="e">
        <f t="shared" si="13"/>
        <v>#REF!</v>
      </c>
      <c r="I193" s="88">
        <v>551</v>
      </c>
      <c r="J193" s="90" t="s">
        <v>96</v>
      </c>
      <c r="K193" s="45">
        <f t="shared" si="14"/>
        <v>9</v>
      </c>
      <c r="L193" s="44" t="e">
        <f>+#REF!</f>
        <v>#REF!</v>
      </c>
    </row>
    <row r="194" spans="1:12" ht="27.75" customHeight="1">
      <c r="A194">
        <f t="shared" si="7"/>
        <v>188</v>
      </c>
      <c r="B194" t="e">
        <f>+IF(+L194&gt;0,MAX(B$6:B193)+1,0)</f>
        <v>#REF!</v>
      </c>
      <c r="C194">
        <v>2</v>
      </c>
      <c r="E194" t="e">
        <f t="shared" si="10"/>
        <v>#REF!</v>
      </c>
      <c r="F194" t="e">
        <f t="shared" si="11"/>
        <v>#REF!</v>
      </c>
      <c r="G194" s="26" t="e">
        <f t="shared" si="12"/>
        <v>#REF!</v>
      </c>
      <c r="H194" t="e">
        <f t="shared" si="13"/>
        <v>#REF!</v>
      </c>
      <c r="I194" s="88">
        <v>551</v>
      </c>
      <c r="J194" s="90" t="s">
        <v>96</v>
      </c>
      <c r="K194" s="45">
        <f t="shared" si="14"/>
        <v>10</v>
      </c>
      <c r="L194" s="44" t="e">
        <f>+#REF!</f>
        <v>#REF!</v>
      </c>
    </row>
    <row r="195" spans="1:12" ht="27.75" customHeight="1">
      <c r="A195">
        <f t="shared" si="7"/>
        <v>189</v>
      </c>
      <c r="B195" t="e">
        <f>+IF(+L195&gt;0,MAX(B$6:B194)+1,0)</f>
        <v>#REF!</v>
      </c>
      <c r="C195">
        <v>2</v>
      </c>
      <c r="E195" t="e">
        <f t="shared" si="10"/>
        <v>#REF!</v>
      </c>
      <c r="F195" t="e">
        <f t="shared" si="11"/>
        <v>#REF!</v>
      </c>
      <c r="G195" s="26" t="e">
        <f t="shared" si="12"/>
        <v>#REF!</v>
      </c>
      <c r="H195" t="e">
        <f t="shared" si="13"/>
        <v>#REF!</v>
      </c>
      <c r="I195" s="88">
        <v>551</v>
      </c>
      <c r="J195" s="90" t="s">
        <v>96</v>
      </c>
      <c r="K195" s="45">
        <f t="shared" si="14"/>
        <v>11</v>
      </c>
      <c r="L195" s="44" t="e">
        <f>+#REF!</f>
        <v>#REF!</v>
      </c>
    </row>
    <row r="196" spans="1:12" ht="27.75" customHeight="1">
      <c r="A196">
        <f t="shared" si="7"/>
        <v>190</v>
      </c>
      <c r="B196" t="e">
        <f>+IF(+L196&gt;0,MAX(B$6:B195)+1,0)</f>
        <v>#REF!</v>
      </c>
      <c r="C196">
        <v>2</v>
      </c>
      <c r="E196" t="e">
        <f t="shared" si="10"/>
        <v>#REF!</v>
      </c>
      <c r="F196" t="e">
        <f t="shared" si="11"/>
        <v>#REF!</v>
      </c>
      <c r="G196" s="26" t="e">
        <f t="shared" si="12"/>
        <v>#REF!</v>
      </c>
      <c r="H196" t="e">
        <f t="shared" si="13"/>
        <v>#REF!</v>
      </c>
      <c r="I196" s="88">
        <v>551</v>
      </c>
      <c r="J196" s="90" t="s">
        <v>96</v>
      </c>
      <c r="K196" s="45">
        <f t="shared" si="14"/>
        <v>12</v>
      </c>
      <c r="L196" s="44" t="e">
        <f>+#REF!</f>
        <v>#REF!</v>
      </c>
    </row>
    <row r="197" spans="1:12" ht="27.75" customHeight="1">
      <c r="A197">
        <f t="shared" si="7"/>
        <v>191</v>
      </c>
      <c r="B197" t="e">
        <f>+IF(+L197&gt;0,MAX(B$6:B196)+1,0)</f>
        <v>#REF!</v>
      </c>
      <c r="C197">
        <v>2</v>
      </c>
      <c r="E197" t="e">
        <f t="shared" si="10"/>
        <v>#REF!</v>
      </c>
      <c r="F197" t="e">
        <f t="shared" si="11"/>
        <v>#REF!</v>
      </c>
      <c r="G197" s="26" t="e">
        <f t="shared" si="12"/>
        <v>#REF!</v>
      </c>
      <c r="H197" t="e">
        <f t="shared" si="13"/>
        <v>#REF!</v>
      </c>
      <c r="I197" s="88">
        <v>551</v>
      </c>
      <c r="J197" s="90" t="s">
        <v>96</v>
      </c>
      <c r="K197" s="45">
        <f t="shared" si="14"/>
        <v>13</v>
      </c>
      <c r="L197" s="44" t="e">
        <f>+#REF!</f>
        <v>#REF!</v>
      </c>
    </row>
    <row r="198" spans="1:12" ht="27.75" customHeight="1">
      <c r="A198">
        <f t="shared" si="7"/>
        <v>192</v>
      </c>
      <c r="B198" t="e">
        <f>+IF(+L198&gt;0,MAX(B$6:B197)+1,0)</f>
        <v>#REF!</v>
      </c>
      <c r="C198">
        <v>2</v>
      </c>
      <c r="E198" t="e">
        <f t="shared" si="10"/>
        <v>#REF!</v>
      </c>
      <c r="F198" t="e">
        <f t="shared" si="11"/>
        <v>#REF!</v>
      </c>
      <c r="G198" s="26" t="e">
        <f t="shared" si="12"/>
        <v>#REF!</v>
      </c>
      <c r="H198" t="e">
        <f t="shared" si="13"/>
        <v>#REF!</v>
      </c>
      <c r="I198" s="88">
        <v>551</v>
      </c>
      <c r="J198" s="90" t="s">
        <v>96</v>
      </c>
      <c r="K198" s="45">
        <f t="shared" si="14"/>
        <v>14</v>
      </c>
      <c r="L198" s="44" t="e">
        <f>+#REF!</f>
        <v>#REF!</v>
      </c>
    </row>
    <row r="199" spans="1:12" ht="27.75" customHeight="1">
      <c r="A199">
        <f t="shared" si="7"/>
        <v>193</v>
      </c>
      <c r="B199" t="e">
        <f>+IF(+L199&gt;0,MAX(B$6:B198)+1,0)</f>
        <v>#REF!</v>
      </c>
      <c r="C199">
        <v>2</v>
      </c>
      <c r="E199" t="e">
        <f t="shared" si="10"/>
        <v>#REF!</v>
      </c>
      <c r="F199" t="e">
        <f t="shared" si="11"/>
        <v>#REF!</v>
      </c>
      <c r="G199" s="26" t="e">
        <f t="shared" si="12"/>
        <v>#REF!</v>
      </c>
      <c r="H199" t="e">
        <f t="shared" si="13"/>
        <v>#REF!</v>
      </c>
      <c r="I199" s="88">
        <v>551</v>
      </c>
      <c r="J199" s="90" t="s">
        <v>96</v>
      </c>
      <c r="K199" s="45">
        <f t="shared" si="14"/>
        <v>15</v>
      </c>
      <c r="L199" s="44" t="e">
        <f>+#REF!</f>
        <v>#REF!</v>
      </c>
    </row>
    <row r="200" spans="1:12" ht="27.75" customHeight="1">
      <c r="A200">
        <f t="shared" si="7"/>
        <v>194</v>
      </c>
      <c r="B200" t="e">
        <f>+IF(+L200&gt;0,MAX(B$6:B199)+1,0)</f>
        <v>#REF!</v>
      </c>
      <c r="C200">
        <v>2</v>
      </c>
      <c r="E200" t="e">
        <f t="shared" si="10"/>
        <v>#REF!</v>
      </c>
      <c r="F200" t="e">
        <f t="shared" si="11"/>
        <v>#REF!</v>
      </c>
      <c r="G200" s="26" t="e">
        <f t="shared" si="12"/>
        <v>#REF!</v>
      </c>
      <c r="H200" t="e">
        <f t="shared" si="13"/>
        <v>#REF!</v>
      </c>
      <c r="I200" s="88">
        <v>551</v>
      </c>
      <c r="J200" s="90" t="s">
        <v>96</v>
      </c>
      <c r="K200" s="45">
        <f t="shared" si="14"/>
        <v>16</v>
      </c>
      <c r="L200" s="44" t="e">
        <f>+#REF!</f>
        <v>#REF!</v>
      </c>
    </row>
    <row r="201" spans="1:12" ht="27.75" customHeight="1">
      <c r="A201">
        <f>+A200+1</f>
        <v>195</v>
      </c>
      <c r="B201" t="e">
        <f>+IF(+L201&gt;0,MAX(B$6:B200)+1,0)</f>
        <v>#REF!</v>
      </c>
      <c r="C201">
        <v>2</v>
      </c>
      <c r="E201" t="e">
        <f t="shared" si="10"/>
        <v>#REF!</v>
      </c>
      <c r="F201" t="e">
        <f t="shared" si="11"/>
        <v>#REF!</v>
      </c>
      <c r="G201" s="26" t="e">
        <f t="shared" si="12"/>
        <v>#REF!</v>
      </c>
      <c r="H201" t="e">
        <f t="shared" si="13"/>
        <v>#REF!</v>
      </c>
      <c r="I201" s="88">
        <v>551</v>
      </c>
      <c r="J201" s="90" t="s">
        <v>96</v>
      </c>
      <c r="K201" s="52" t="s">
        <v>79</v>
      </c>
      <c r="L201" s="44" t="e">
        <f>+#REF!</f>
        <v>#REF!</v>
      </c>
    </row>
    <row r="202" spans="1:12" ht="15">
      <c r="I202" s="89"/>
    </row>
    <row r="203" spans="1:12" ht="15">
      <c r="I203" s="89"/>
    </row>
    <row r="204" spans="1:12" ht="15">
      <c r="I204" s="89"/>
    </row>
    <row r="205" spans="1:12" ht="15">
      <c r="I205" s="89"/>
    </row>
    <row r="206" spans="1:12" ht="15">
      <c r="I206" s="89"/>
    </row>
    <row r="207" spans="1:12" ht="15">
      <c r="I207" s="89"/>
    </row>
    <row r="208" spans="1:12" ht="15">
      <c r="I208" s="88"/>
    </row>
    <row r="209" spans="9:9" ht="15">
      <c r="I209" s="88"/>
    </row>
  </sheetData>
  <sheetProtection formatCells="0" formatColumns="0" formatRows="0"/>
  <autoFilter ref="A6:L186"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K105"/>
  <sheetViews>
    <sheetView zoomScale="75" workbookViewId="0">
      <selection activeCell="H65" sqref="H65"/>
    </sheetView>
  </sheetViews>
  <sheetFormatPr defaultRowHeight="12.75"/>
  <cols>
    <col min="5" max="5" width="7.5703125" customWidth="1"/>
    <col min="6" max="6" width="6.7109375" customWidth="1"/>
    <col min="8" max="8" width="8" customWidth="1"/>
    <col min="9" max="9" width="33.140625" customWidth="1"/>
    <col min="11" max="11" width="13.85546875" customWidth="1"/>
  </cols>
  <sheetData>
    <row r="4" spans="1:11" ht="30">
      <c r="A4" s="71"/>
      <c r="B4" s="72" t="s">
        <v>76</v>
      </c>
      <c r="C4" s="72" t="s">
        <v>68</v>
      </c>
      <c r="D4" s="72" t="s">
        <v>60</v>
      </c>
      <c r="E4" s="73" t="s">
        <v>57</v>
      </c>
      <c r="F4" s="73" t="s">
        <v>58</v>
      </c>
      <c r="G4" s="73" t="s">
        <v>59</v>
      </c>
      <c r="H4" s="74" t="s">
        <v>1</v>
      </c>
      <c r="I4" s="11" t="s">
        <v>2</v>
      </c>
      <c r="J4" s="11" t="s">
        <v>77</v>
      </c>
      <c r="K4" s="11" t="s">
        <v>78</v>
      </c>
    </row>
    <row r="5" spans="1:11" ht="15.75" thickBot="1">
      <c r="A5" s="75"/>
      <c r="B5" s="75"/>
      <c r="C5" s="75"/>
      <c r="D5" s="75"/>
      <c r="E5" s="75"/>
      <c r="F5" s="75"/>
      <c r="G5" s="75"/>
      <c r="H5" s="76" t="s">
        <v>10</v>
      </c>
      <c r="I5" s="77" t="s">
        <v>11</v>
      </c>
      <c r="J5" s="77"/>
      <c r="K5" s="77" t="s">
        <v>12</v>
      </c>
    </row>
    <row r="6" spans="1:11">
      <c r="A6">
        <v>1</v>
      </c>
      <c r="B6" s="79" t="e">
        <f>VLOOKUP($A6,'v-baza'!$B$7:C$202,COLUMN('v-baza'!C:C)-1,FALSE)</f>
        <v>#N/A</v>
      </c>
      <c r="C6" s="79" t="e">
        <f>VLOOKUP($A6,'v-baza'!$B$7:D$202,COLUMN('v-baza'!D:D)-1,FALSE)</f>
        <v>#N/A</v>
      </c>
      <c r="D6" s="79" t="e">
        <f>VLOOKUP($A6,'v-baza'!$B$7:E$202,COLUMN('v-baza'!E:E)-1,FALSE)</f>
        <v>#N/A</v>
      </c>
      <c r="E6" s="79" t="e">
        <f>VLOOKUP($A6,'v-baza'!$B$7:F$202,COLUMN('v-baza'!F:F)-1,FALSE)</f>
        <v>#N/A</v>
      </c>
      <c r="F6" s="79" t="e">
        <f>VLOOKUP($A6,'v-baza'!$B$7:G$202,COLUMN('v-baza'!G:G)-1,FALSE)</f>
        <v>#N/A</v>
      </c>
      <c r="G6" s="79" t="e">
        <f>VLOOKUP($A6,'v-baza'!$B$7:H$202,COLUMN('v-baza'!H:H)-1,FALSE)</f>
        <v>#N/A</v>
      </c>
      <c r="H6" s="79" t="e">
        <f>VLOOKUP($A6,'v-baza'!$B$7:I$202,COLUMN('v-baza'!I:I)-1,FALSE)</f>
        <v>#N/A</v>
      </c>
      <c r="I6" t="e">
        <f>VLOOKUP($A6,'v-baza'!$B$7:J$202,COLUMN('v-baza'!J:J)-1,FALSE)</f>
        <v>#N/A</v>
      </c>
      <c r="J6" t="e">
        <f>VLOOKUP($A6,'v-baza'!$B$7:K$202,COLUMN('v-baza'!K:K)-1,FALSE)</f>
        <v>#N/A</v>
      </c>
      <c r="K6" s="44" t="e">
        <f>VLOOKUP($A6,'v-baza'!$B$7:L$202,COLUMN('v-baza'!L:L)-1,FALSE)</f>
        <v>#N/A</v>
      </c>
    </row>
    <row r="7" spans="1:11">
      <c r="A7">
        <v>2</v>
      </c>
      <c r="B7" s="79" t="e">
        <f>VLOOKUP($A7,'v-baza'!$B$7:C$202,COLUMN('v-baza'!C:C)-1,FALSE)</f>
        <v>#N/A</v>
      </c>
      <c r="C7" s="79" t="e">
        <f>VLOOKUP($A7,'v-baza'!$B$7:D$202,COLUMN('v-baza'!D:D)-1,FALSE)</f>
        <v>#N/A</v>
      </c>
      <c r="D7" s="79" t="e">
        <f>VLOOKUP($A7,'v-baza'!$B$7:E$202,COLUMN('v-baza'!E:E)-1,FALSE)</f>
        <v>#N/A</v>
      </c>
      <c r="E7" s="79" t="e">
        <f>VLOOKUP($A7,'v-baza'!$B$7:F$202,COLUMN('v-baza'!F:F)-1,FALSE)</f>
        <v>#N/A</v>
      </c>
      <c r="F7" s="79" t="e">
        <f>VLOOKUP($A7,'v-baza'!$B$7:G$202,COLUMN('v-baza'!G:G)-1,FALSE)</f>
        <v>#N/A</v>
      </c>
      <c r="G7" s="79" t="e">
        <f>VLOOKUP($A7,'v-baza'!$B$7:H$202,COLUMN('v-baza'!H:H)-1,FALSE)</f>
        <v>#N/A</v>
      </c>
      <c r="H7" s="79" t="e">
        <f>VLOOKUP($A7,'v-baza'!$B$7:I$202,COLUMN('v-baza'!I:I)-1,FALSE)</f>
        <v>#N/A</v>
      </c>
      <c r="I7" t="e">
        <f>VLOOKUP($A7,'v-baza'!$B$7:J$202,COLUMN('v-baza'!J:J)-1,FALSE)</f>
        <v>#N/A</v>
      </c>
      <c r="J7" t="e">
        <f>VLOOKUP($A7,'v-baza'!$B$7:K$202,COLUMN('v-baza'!K:K)-1,FALSE)</f>
        <v>#N/A</v>
      </c>
      <c r="K7" s="44" t="e">
        <f>VLOOKUP($A7,'v-baza'!$B$7:L$202,COLUMN('v-baza'!L:L)-1,FALSE)</f>
        <v>#N/A</v>
      </c>
    </row>
    <row r="8" spans="1:11">
      <c r="A8">
        <v>3</v>
      </c>
      <c r="B8" s="79" t="e">
        <f>VLOOKUP($A8,'v-baza'!$B$7:C$202,COLUMN('v-baza'!C:C)-1,FALSE)</f>
        <v>#N/A</v>
      </c>
      <c r="C8" s="79" t="e">
        <f>VLOOKUP($A8,'v-baza'!$B$7:D$202,COLUMN('v-baza'!D:D)-1,FALSE)</f>
        <v>#N/A</v>
      </c>
      <c r="D8" s="79" t="e">
        <f>VLOOKUP($A8,'v-baza'!$B$7:E$202,COLUMN('v-baza'!E:E)-1,FALSE)</f>
        <v>#N/A</v>
      </c>
      <c r="E8" s="79" t="e">
        <f>VLOOKUP($A8,'v-baza'!$B$7:F$202,COLUMN('v-baza'!F:F)-1,FALSE)</f>
        <v>#N/A</v>
      </c>
      <c r="F8" s="79" t="e">
        <f>VLOOKUP($A8,'v-baza'!$B$7:G$202,COLUMN('v-baza'!G:G)-1,FALSE)</f>
        <v>#N/A</v>
      </c>
      <c r="G8" s="79" t="e">
        <f>VLOOKUP($A8,'v-baza'!$B$7:H$202,COLUMN('v-baza'!H:H)-1,FALSE)</f>
        <v>#N/A</v>
      </c>
      <c r="H8" s="79" t="e">
        <f>VLOOKUP($A8,'v-baza'!$B$7:I$202,COLUMN('v-baza'!I:I)-1,FALSE)</f>
        <v>#N/A</v>
      </c>
      <c r="I8" t="e">
        <f>VLOOKUP($A8,'v-baza'!$B$7:J$202,COLUMN('v-baza'!J:J)-1,FALSE)</f>
        <v>#N/A</v>
      </c>
      <c r="J8" t="e">
        <f>VLOOKUP($A8,'v-baza'!$B$7:K$202,COLUMN('v-baza'!K:K)-1,FALSE)</f>
        <v>#N/A</v>
      </c>
      <c r="K8" s="44" t="e">
        <f>VLOOKUP($A8,'v-baza'!$B$7:L$202,COLUMN('v-baza'!L:L)-1,FALSE)</f>
        <v>#N/A</v>
      </c>
    </row>
    <row r="9" spans="1:11">
      <c r="A9">
        <v>4</v>
      </c>
      <c r="B9" s="79" t="e">
        <f>VLOOKUP($A9,'v-baza'!$B$7:C$202,COLUMN('v-baza'!C:C)-1,FALSE)</f>
        <v>#N/A</v>
      </c>
      <c r="C9" s="79" t="e">
        <f>VLOOKUP($A9,'v-baza'!$B$7:D$202,COLUMN('v-baza'!D:D)-1,FALSE)</f>
        <v>#N/A</v>
      </c>
      <c r="D9" s="79" t="e">
        <f>VLOOKUP($A9,'v-baza'!$B$7:E$202,COLUMN('v-baza'!E:E)-1,FALSE)</f>
        <v>#N/A</v>
      </c>
      <c r="E9" s="79" t="e">
        <f>VLOOKUP($A9,'v-baza'!$B$7:F$202,COLUMN('v-baza'!F:F)-1,FALSE)</f>
        <v>#N/A</v>
      </c>
      <c r="F9" s="79" t="e">
        <f>VLOOKUP($A9,'v-baza'!$B$7:G$202,COLUMN('v-baza'!G:G)-1,FALSE)</f>
        <v>#N/A</v>
      </c>
      <c r="G9" s="79" t="e">
        <f>VLOOKUP($A9,'v-baza'!$B$7:H$202,COLUMN('v-baza'!H:H)-1,FALSE)</f>
        <v>#N/A</v>
      </c>
      <c r="H9" s="79" t="e">
        <f>VLOOKUP($A9,'v-baza'!$B$7:I$202,COLUMN('v-baza'!I:I)-1,FALSE)</f>
        <v>#N/A</v>
      </c>
      <c r="I9" t="e">
        <f>VLOOKUP($A9,'v-baza'!$B$7:J$202,COLUMN('v-baza'!J:J)-1,FALSE)</f>
        <v>#N/A</v>
      </c>
      <c r="J9" t="e">
        <f>VLOOKUP($A9,'v-baza'!$B$7:K$202,COLUMN('v-baza'!K:K)-1,FALSE)</f>
        <v>#N/A</v>
      </c>
      <c r="K9" s="44" t="e">
        <f>VLOOKUP($A9,'v-baza'!$B$7:L$202,COLUMN('v-baza'!L:L)-1,FALSE)</f>
        <v>#N/A</v>
      </c>
    </row>
    <row r="10" spans="1:11">
      <c r="A10">
        <v>5</v>
      </c>
      <c r="B10" s="79" t="e">
        <f>VLOOKUP($A10,'v-baza'!$B$7:C$202,COLUMN('v-baza'!C:C)-1,FALSE)</f>
        <v>#N/A</v>
      </c>
      <c r="C10" s="79" t="e">
        <f>VLOOKUP($A10,'v-baza'!$B$7:D$202,COLUMN('v-baza'!D:D)-1,FALSE)</f>
        <v>#N/A</v>
      </c>
      <c r="D10" s="79" t="e">
        <f>VLOOKUP($A10,'v-baza'!$B$7:E$202,COLUMN('v-baza'!E:E)-1,FALSE)</f>
        <v>#N/A</v>
      </c>
      <c r="E10" s="79" t="e">
        <f>VLOOKUP($A10,'v-baza'!$B$7:F$202,COLUMN('v-baza'!F:F)-1,FALSE)</f>
        <v>#N/A</v>
      </c>
      <c r="F10" s="79" t="e">
        <f>VLOOKUP($A10,'v-baza'!$B$7:G$202,COLUMN('v-baza'!G:G)-1,FALSE)</f>
        <v>#N/A</v>
      </c>
      <c r="G10" s="79" t="e">
        <f>VLOOKUP($A10,'v-baza'!$B$7:H$202,COLUMN('v-baza'!H:H)-1,FALSE)</f>
        <v>#N/A</v>
      </c>
      <c r="H10" s="79" t="e">
        <f>VLOOKUP($A10,'v-baza'!$B$7:I$202,COLUMN('v-baza'!I:I)-1,FALSE)</f>
        <v>#N/A</v>
      </c>
      <c r="I10" t="e">
        <f>VLOOKUP($A10,'v-baza'!$B$7:J$202,COLUMN('v-baza'!J:J)-1,FALSE)</f>
        <v>#N/A</v>
      </c>
      <c r="J10" t="e">
        <f>VLOOKUP($A10,'v-baza'!$B$7:K$202,COLUMN('v-baza'!K:K)-1,FALSE)</f>
        <v>#N/A</v>
      </c>
      <c r="K10" s="44" t="e">
        <f>VLOOKUP($A10,'v-baza'!$B$7:L$202,COLUMN('v-baza'!L:L)-1,FALSE)</f>
        <v>#N/A</v>
      </c>
    </row>
    <row r="11" spans="1:11">
      <c r="A11">
        <v>6</v>
      </c>
      <c r="B11" s="79" t="e">
        <f>VLOOKUP($A11,'v-baza'!$B$7:C$202,COLUMN('v-baza'!C:C)-1,FALSE)</f>
        <v>#N/A</v>
      </c>
      <c r="C11" s="79" t="e">
        <f>VLOOKUP($A11,'v-baza'!$B$7:D$202,COLUMN('v-baza'!D:D)-1,FALSE)</f>
        <v>#N/A</v>
      </c>
      <c r="D11" s="79" t="e">
        <f>VLOOKUP($A11,'v-baza'!$B$7:E$202,COLUMN('v-baza'!E:E)-1,FALSE)</f>
        <v>#N/A</v>
      </c>
      <c r="E11" s="79" t="e">
        <f>VLOOKUP($A11,'v-baza'!$B$7:F$202,COLUMN('v-baza'!F:F)-1,FALSE)</f>
        <v>#N/A</v>
      </c>
      <c r="F11" s="79" t="e">
        <f>VLOOKUP($A11,'v-baza'!$B$7:G$202,COLUMN('v-baza'!G:G)-1,FALSE)</f>
        <v>#N/A</v>
      </c>
      <c r="G11" s="79" t="e">
        <f>VLOOKUP($A11,'v-baza'!$B$7:H$202,COLUMN('v-baza'!H:H)-1,FALSE)</f>
        <v>#N/A</v>
      </c>
      <c r="H11" s="79" t="e">
        <f>VLOOKUP($A11,'v-baza'!$B$7:I$202,COLUMN('v-baza'!I:I)-1,FALSE)</f>
        <v>#N/A</v>
      </c>
      <c r="I11" t="e">
        <f>VLOOKUP($A11,'v-baza'!$B$7:J$202,COLUMN('v-baza'!J:J)-1,FALSE)</f>
        <v>#N/A</v>
      </c>
      <c r="J11" t="e">
        <f>VLOOKUP($A11,'v-baza'!$B$7:K$202,COLUMN('v-baza'!K:K)-1,FALSE)</f>
        <v>#N/A</v>
      </c>
      <c r="K11" s="44" t="e">
        <f>VLOOKUP($A11,'v-baza'!$B$7:L$202,COLUMN('v-baza'!L:L)-1,FALSE)</f>
        <v>#N/A</v>
      </c>
    </row>
    <row r="12" spans="1:11">
      <c r="A12">
        <v>7</v>
      </c>
      <c r="B12" s="79" t="e">
        <f>VLOOKUP($A12,'v-baza'!$B$7:C$202,COLUMN('v-baza'!C:C)-1,FALSE)</f>
        <v>#N/A</v>
      </c>
      <c r="C12" s="79" t="e">
        <f>VLOOKUP($A12,'v-baza'!$B$7:D$202,COLUMN('v-baza'!D:D)-1,FALSE)</f>
        <v>#N/A</v>
      </c>
      <c r="D12" s="79" t="e">
        <f>VLOOKUP($A12,'v-baza'!$B$7:E$202,COLUMN('v-baza'!E:E)-1,FALSE)</f>
        <v>#N/A</v>
      </c>
      <c r="E12" s="79" t="e">
        <f>VLOOKUP($A12,'v-baza'!$B$7:F$202,COLUMN('v-baza'!F:F)-1,FALSE)</f>
        <v>#N/A</v>
      </c>
      <c r="F12" s="79" t="e">
        <f>VLOOKUP($A12,'v-baza'!$B$7:G$202,COLUMN('v-baza'!G:G)-1,FALSE)</f>
        <v>#N/A</v>
      </c>
      <c r="G12" s="79" t="e">
        <f>VLOOKUP($A12,'v-baza'!$B$7:H$202,COLUMN('v-baza'!H:H)-1,FALSE)</f>
        <v>#N/A</v>
      </c>
      <c r="H12" s="79" t="e">
        <f>VLOOKUP($A12,'v-baza'!$B$7:I$202,COLUMN('v-baza'!I:I)-1,FALSE)</f>
        <v>#N/A</v>
      </c>
      <c r="I12" t="e">
        <f>VLOOKUP($A12,'v-baza'!$B$7:J$202,COLUMN('v-baza'!J:J)-1,FALSE)</f>
        <v>#N/A</v>
      </c>
      <c r="J12" t="e">
        <f>VLOOKUP($A12,'v-baza'!$B$7:K$202,COLUMN('v-baza'!K:K)-1,FALSE)</f>
        <v>#N/A</v>
      </c>
      <c r="K12" s="44" t="e">
        <f>VLOOKUP($A12,'v-baza'!$B$7:L$202,COLUMN('v-baza'!L:L)-1,FALSE)</f>
        <v>#N/A</v>
      </c>
    </row>
    <row r="13" spans="1:11">
      <c r="A13">
        <v>8</v>
      </c>
      <c r="B13" s="79" t="e">
        <f>VLOOKUP($A13,'v-baza'!$B$7:C$202,COLUMN('v-baza'!C:C)-1,FALSE)</f>
        <v>#N/A</v>
      </c>
      <c r="C13" s="79" t="e">
        <f>VLOOKUP($A13,'v-baza'!$B$7:D$202,COLUMN('v-baza'!D:D)-1,FALSE)</f>
        <v>#N/A</v>
      </c>
      <c r="D13" s="79" t="e">
        <f>VLOOKUP($A13,'v-baza'!$B$7:E$202,COLUMN('v-baza'!E:E)-1,FALSE)</f>
        <v>#N/A</v>
      </c>
      <c r="E13" s="79" t="e">
        <f>VLOOKUP($A13,'v-baza'!$B$7:F$202,COLUMN('v-baza'!F:F)-1,FALSE)</f>
        <v>#N/A</v>
      </c>
      <c r="F13" s="79" t="e">
        <f>VLOOKUP($A13,'v-baza'!$B$7:G$202,COLUMN('v-baza'!G:G)-1,FALSE)</f>
        <v>#N/A</v>
      </c>
      <c r="G13" s="79" t="e">
        <f>VLOOKUP($A13,'v-baza'!$B$7:H$202,COLUMN('v-baza'!H:H)-1,FALSE)</f>
        <v>#N/A</v>
      </c>
      <c r="H13" s="79" t="e">
        <f>VLOOKUP($A13,'v-baza'!$B$7:I$202,COLUMN('v-baza'!I:I)-1,FALSE)</f>
        <v>#N/A</v>
      </c>
      <c r="I13" t="e">
        <f>VLOOKUP($A13,'v-baza'!$B$7:J$202,COLUMN('v-baza'!J:J)-1,FALSE)</f>
        <v>#N/A</v>
      </c>
      <c r="J13" t="e">
        <f>VLOOKUP($A13,'v-baza'!$B$7:K$202,COLUMN('v-baza'!K:K)-1,FALSE)</f>
        <v>#N/A</v>
      </c>
      <c r="K13" s="44" t="e">
        <f>VLOOKUP($A13,'v-baza'!$B$7:L$202,COLUMN('v-baza'!L:L)-1,FALSE)</f>
        <v>#N/A</v>
      </c>
    </row>
    <row r="14" spans="1:11">
      <c r="A14">
        <v>9</v>
      </c>
      <c r="B14" s="79" t="e">
        <f>VLOOKUP($A14,'v-baza'!$B$7:C$202,COLUMN('v-baza'!C:C)-1,FALSE)</f>
        <v>#N/A</v>
      </c>
      <c r="C14" s="79" t="e">
        <f>VLOOKUP($A14,'v-baza'!$B$7:D$202,COLUMN('v-baza'!D:D)-1,FALSE)</f>
        <v>#N/A</v>
      </c>
      <c r="D14" s="79" t="e">
        <f>VLOOKUP($A14,'v-baza'!$B$7:E$202,COLUMN('v-baza'!E:E)-1,FALSE)</f>
        <v>#N/A</v>
      </c>
      <c r="E14" s="79" t="e">
        <f>VLOOKUP($A14,'v-baza'!$B$7:F$202,COLUMN('v-baza'!F:F)-1,FALSE)</f>
        <v>#N/A</v>
      </c>
      <c r="F14" s="79" t="e">
        <f>VLOOKUP($A14,'v-baza'!$B$7:G$202,COLUMN('v-baza'!G:G)-1,FALSE)</f>
        <v>#N/A</v>
      </c>
      <c r="G14" s="79" t="e">
        <f>VLOOKUP($A14,'v-baza'!$B$7:H$202,COLUMN('v-baza'!H:H)-1,FALSE)</f>
        <v>#N/A</v>
      </c>
      <c r="H14" s="79" t="e">
        <f>VLOOKUP($A14,'v-baza'!$B$7:I$202,COLUMN('v-baza'!I:I)-1,FALSE)</f>
        <v>#N/A</v>
      </c>
      <c r="I14" t="e">
        <f>VLOOKUP($A14,'v-baza'!$B$7:J$202,COLUMN('v-baza'!J:J)-1,FALSE)</f>
        <v>#N/A</v>
      </c>
      <c r="J14" t="e">
        <f>VLOOKUP($A14,'v-baza'!$B$7:K$202,COLUMN('v-baza'!K:K)-1,FALSE)</f>
        <v>#N/A</v>
      </c>
      <c r="K14" s="44" t="e">
        <f>VLOOKUP($A14,'v-baza'!$B$7:L$202,COLUMN('v-baza'!L:L)-1,FALSE)</f>
        <v>#N/A</v>
      </c>
    </row>
    <row r="15" spans="1:11">
      <c r="A15">
        <v>10</v>
      </c>
      <c r="B15" s="79" t="e">
        <f>VLOOKUP($A15,'v-baza'!$B$7:C$202,COLUMN('v-baza'!C:C)-1,FALSE)</f>
        <v>#N/A</v>
      </c>
      <c r="C15" s="79" t="e">
        <f>VLOOKUP($A15,'v-baza'!$B$7:D$202,COLUMN('v-baza'!D:D)-1,FALSE)</f>
        <v>#N/A</v>
      </c>
      <c r="D15" s="79" t="e">
        <f>VLOOKUP($A15,'v-baza'!$B$7:E$202,COLUMN('v-baza'!E:E)-1,FALSE)</f>
        <v>#N/A</v>
      </c>
      <c r="E15" s="79" t="e">
        <f>VLOOKUP($A15,'v-baza'!$B$7:F$202,COLUMN('v-baza'!F:F)-1,FALSE)</f>
        <v>#N/A</v>
      </c>
      <c r="F15" s="79" t="e">
        <f>VLOOKUP($A15,'v-baza'!$B$7:G$202,COLUMN('v-baza'!G:G)-1,FALSE)</f>
        <v>#N/A</v>
      </c>
      <c r="G15" s="79" t="e">
        <f>VLOOKUP($A15,'v-baza'!$B$7:H$202,COLUMN('v-baza'!H:H)-1,FALSE)</f>
        <v>#N/A</v>
      </c>
      <c r="H15" s="79" t="e">
        <f>VLOOKUP($A15,'v-baza'!$B$7:I$202,COLUMN('v-baza'!I:I)-1,FALSE)</f>
        <v>#N/A</v>
      </c>
      <c r="I15" t="e">
        <f>VLOOKUP($A15,'v-baza'!$B$7:J$202,COLUMN('v-baza'!J:J)-1,FALSE)</f>
        <v>#N/A</v>
      </c>
      <c r="J15" t="e">
        <f>VLOOKUP($A15,'v-baza'!$B$7:K$202,COLUMN('v-baza'!K:K)-1,FALSE)</f>
        <v>#N/A</v>
      </c>
      <c r="K15" s="44" t="e">
        <f>VLOOKUP($A15,'v-baza'!$B$7:L$202,COLUMN('v-baza'!L:L)-1,FALSE)</f>
        <v>#N/A</v>
      </c>
    </row>
    <row r="16" spans="1:11">
      <c r="A16">
        <v>11</v>
      </c>
      <c r="B16" s="79" t="e">
        <f>VLOOKUP($A16,'v-baza'!$B$7:C$202,COLUMN('v-baza'!C:C)-1,FALSE)</f>
        <v>#N/A</v>
      </c>
      <c r="C16" s="79" t="e">
        <f>VLOOKUP($A16,'v-baza'!$B$7:D$202,COLUMN('v-baza'!D:D)-1,FALSE)</f>
        <v>#N/A</v>
      </c>
      <c r="D16" s="79" t="e">
        <f>VLOOKUP($A16,'v-baza'!$B$7:E$202,COLUMN('v-baza'!E:E)-1,FALSE)</f>
        <v>#N/A</v>
      </c>
      <c r="E16" s="79" t="e">
        <f>VLOOKUP($A16,'v-baza'!$B$7:F$202,COLUMN('v-baza'!F:F)-1,FALSE)</f>
        <v>#N/A</v>
      </c>
      <c r="F16" s="79" t="e">
        <f>VLOOKUP($A16,'v-baza'!$B$7:G$202,COLUMN('v-baza'!G:G)-1,FALSE)</f>
        <v>#N/A</v>
      </c>
      <c r="G16" s="79" t="e">
        <f>VLOOKUP($A16,'v-baza'!$B$7:H$202,COLUMN('v-baza'!H:H)-1,FALSE)</f>
        <v>#N/A</v>
      </c>
      <c r="H16" s="79" t="e">
        <f>VLOOKUP($A16,'v-baza'!$B$7:I$202,COLUMN('v-baza'!I:I)-1,FALSE)</f>
        <v>#N/A</v>
      </c>
      <c r="I16" t="e">
        <f>VLOOKUP($A16,'v-baza'!$B$7:J$202,COLUMN('v-baza'!J:J)-1,FALSE)</f>
        <v>#N/A</v>
      </c>
      <c r="J16" t="e">
        <f>VLOOKUP($A16,'v-baza'!$B$7:K$202,COLUMN('v-baza'!K:K)-1,FALSE)</f>
        <v>#N/A</v>
      </c>
      <c r="K16" s="44" t="e">
        <f>VLOOKUP($A16,'v-baza'!$B$7:L$202,COLUMN('v-baza'!L:L)-1,FALSE)</f>
        <v>#N/A</v>
      </c>
    </row>
    <row r="17" spans="1:11">
      <c r="A17">
        <v>12</v>
      </c>
      <c r="B17" s="79" t="e">
        <f>VLOOKUP($A17,'v-baza'!$B$7:C$202,COLUMN('v-baza'!C:C)-1,FALSE)</f>
        <v>#N/A</v>
      </c>
      <c r="C17" s="79" t="e">
        <f>VLOOKUP($A17,'v-baza'!$B$7:D$202,COLUMN('v-baza'!D:D)-1,FALSE)</f>
        <v>#N/A</v>
      </c>
      <c r="D17" s="79" t="e">
        <f>VLOOKUP($A17,'v-baza'!$B$7:E$202,COLUMN('v-baza'!E:E)-1,FALSE)</f>
        <v>#N/A</v>
      </c>
      <c r="E17" s="79" t="e">
        <f>VLOOKUP($A17,'v-baza'!$B$7:F$202,COLUMN('v-baza'!F:F)-1,FALSE)</f>
        <v>#N/A</v>
      </c>
      <c r="F17" s="79" t="e">
        <f>VLOOKUP($A17,'v-baza'!$B$7:G$202,COLUMN('v-baza'!G:G)-1,FALSE)</f>
        <v>#N/A</v>
      </c>
      <c r="G17" s="79" t="e">
        <f>VLOOKUP($A17,'v-baza'!$B$7:H$202,COLUMN('v-baza'!H:H)-1,FALSE)</f>
        <v>#N/A</v>
      </c>
      <c r="H17" s="79" t="e">
        <f>VLOOKUP($A17,'v-baza'!$B$7:I$202,COLUMN('v-baza'!I:I)-1,FALSE)</f>
        <v>#N/A</v>
      </c>
      <c r="I17" t="e">
        <f>VLOOKUP($A17,'v-baza'!$B$7:J$202,COLUMN('v-baza'!J:J)-1,FALSE)</f>
        <v>#N/A</v>
      </c>
      <c r="J17" t="e">
        <f>VLOOKUP($A17,'v-baza'!$B$7:K$202,COLUMN('v-baza'!K:K)-1,FALSE)</f>
        <v>#N/A</v>
      </c>
      <c r="K17" s="44" t="e">
        <f>VLOOKUP($A17,'v-baza'!$B$7:L$202,COLUMN('v-baza'!L:L)-1,FALSE)</f>
        <v>#N/A</v>
      </c>
    </row>
    <row r="18" spans="1:11">
      <c r="A18">
        <v>13</v>
      </c>
      <c r="B18" s="79" t="e">
        <f>VLOOKUP($A18,'v-baza'!$B$7:C$202,COLUMN('v-baza'!C:C)-1,FALSE)</f>
        <v>#N/A</v>
      </c>
      <c r="C18" s="79" t="e">
        <f>VLOOKUP($A18,'v-baza'!$B$7:D$202,COLUMN('v-baza'!D:D)-1,FALSE)</f>
        <v>#N/A</v>
      </c>
      <c r="D18" s="79" t="e">
        <f>VLOOKUP($A18,'v-baza'!$B$7:E$202,COLUMN('v-baza'!E:E)-1,FALSE)</f>
        <v>#N/A</v>
      </c>
      <c r="E18" s="79" t="e">
        <f>VLOOKUP($A18,'v-baza'!$B$7:F$202,COLUMN('v-baza'!F:F)-1,FALSE)</f>
        <v>#N/A</v>
      </c>
      <c r="F18" s="79" t="e">
        <f>VLOOKUP($A18,'v-baza'!$B$7:G$202,COLUMN('v-baza'!G:G)-1,FALSE)</f>
        <v>#N/A</v>
      </c>
      <c r="G18" s="79" t="e">
        <f>VLOOKUP($A18,'v-baza'!$B$7:H$202,COLUMN('v-baza'!H:H)-1,FALSE)</f>
        <v>#N/A</v>
      </c>
      <c r="H18" s="79" t="e">
        <f>VLOOKUP($A18,'v-baza'!$B$7:I$202,COLUMN('v-baza'!I:I)-1,FALSE)</f>
        <v>#N/A</v>
      </c>
      <c r="I18" t="e">
        <f>VLOOKUP($A18,'v-baza'!$B$7:J$202,COLUMN('v-baza'!J:J)-1,FALSE)</f>
        <v>#N/A</v>
      </c>
      <c r="J18" t="e">
        <f>VLOOKUP($A18,'v-baza'!$B$7:K$202,COLUMN('v-baza'!K:K)-1,FALSE)</f>
        <v>#N/A</v>
      </c>
      <c r="K18" s="44" t="e">
        <f>VLOOKUP($A18,'v-baza'!$B$7:L$202,COLUMN('v-baza'!L:L)-1,FALSE)</f>
        <v>#N/A</v>
      </c>
    </row>
    <row r="19" spans="1:11">
      <c r="A19">
        <v>14</v>
      </c>
      <c r="B19" s="79" t="e">
        <f>VLOOKUP($A19,'v-baza'!$B$7:C$202,COLUMN('v-baza'!C:C)-1,FALSE)</f>
        <v>#N/A</v>
      </c>
      <c r="C19" s="79" t="e">
        <f>VLOOKUP($A19,'v-baza'!$B$7:D$202,COLUMN('v-baza'!D:D)-1,FALSE)</f>
        <v>#N/A</v>
      </c>
      <c r="D19" s="79" t="e">
        <f>VLOOKUP($A19,'v-baza'!$B$7:E$202,COLUMN('v-baza'!E:E)-1,FALSE)</f>
        <v>#N/A</v>
      </c>
      <c r="E19" s="79" t="e">
        <f>VLOOKUP($A19,'v-baza'!$B$7:F$202,COLUMN('v-baza'!F:F)-1,FALSE)</f>
        <v>#N/A</v>
      </c>
      <c r="F19" s="79" t="e">
        <f>VLOOKUP($A19,'v-baza'!$B$7:G$202,COLUMN('v-baza'!G:G)-1,FALSE)</f>
        <v>#N/A</v>
      </c>
      <c r="G19" s="79" t="e">
        <f>VLOOKUP($A19,'v-baza'!$B$7:H$202,COLUMN('v-baza'!H:H)-1,FALSE)</f>
        <v>#N/A</v>
      </c>
      <c r="H19" s="79" t="e">
        <f>VLOOKUP($A19,'v-baza'!$B$7:I$202,COLUMN('v-baza'!I:I)-1,FALSE)</f>
        <v>#N/A</v>
      </c>
      <c r="I19" t="e">
        <f>VLOOKUP($A19,'v-baza'!$B$7:J$202,COLUMN('v-baza'!J:J)-1,FALSE)</f>
        <v>#N/A</v>
      </c>
      <c r="J19" t="e">
        <f>VLOOKUP($A19,'v-baza'!$B$7:K$202,COLUMN('v-baza'!K:K)-1,FALSE)</f>
        <v>#N/A</v>
      </c>
      <c r="K19" s="44" t="e">
        <f>VLOOKUP($A19,'v-baza'!$B$7:L$202,COLUMN('v-baza'!L:L)-1,FALSE)</f>
        <v>#N/A</v>
      </c>
    </row>
    <row r="20" spans="1:11">
      <c r="A20">
        <v>15</v>
      </c>
      <c r="B20" s="79" t="e">
        <f>VLOOKUP($A20,'v-baza'!$B$7:C$202,COLUMN('v-baza'!C:C)-1,FALSE)</f>
        <v>#N/A</v>
      </c>
      <c r="C20" s="79" t="e">
        <f>VLOOKUP($A20,'v-baza'!$B$7:D$202,COLUMN('v-baza'!D:D)-1,FALSE)</f>
        <v>#N/A</v>
      </c>
      <c r="D20" s="79" t="e">
        <f>VLOOKUP($A20,'v-baza'!$B$7:E$202,COLUMN('v-baza'!E:E)-1,FALSE)</f>
        <v>#N/A</v>
      </c>
      <c r="E20" s="79" t="e">
        <f>VLOOKUP($A20,'v-baza'!$B$7:F$202,COLUMN('v-baza'!F:F)-1,FALSE)</f>
        <v>#N/A</v>
      </c>
      <c r="F20" s="79" t="e">
        <f>VLOOKUP($A20,'v-baza'!$B$7:G$202,COLUMN('v-baza'!G:G)-1,FALSE)</f>
        <v>#N/A</v>
      </c>
      <c r="G20" s="79" t="e">
        <f>VLOOKUP($A20,'v-baza'!$B$7:H$202,COLUMN('v-baza'!H:H)-1,FALSE)</f>
        <v>#N/A</v>
      </c>
      <c r="H20" s="79" t="e">
        <f>VLOOKUP($A20,'v-baza'!$B$7:I$202,COLUMN('v-baza'!I:I)-1,FALSE)</f>
        <v>#N/A</v>
      </c>
      <c r="I20" t="e">
        <f>VLOOKUP($A20,'v-baza'!$B$7:J$202,COLUMN('v-baza'!J:J)-1,FALSE)</f>
        <v>#N/A</v>
      </c>
      <c r="J20" t="e">
        <f>VLOOKUP($A20,'v-baza'!$B$7:K$202,COLUMN('v-baza'!K:K)-1,FALSE)</f>
        <v>#N/A</v>
      </c>
      <c r="K20" s="44" t="e">
        <f>VLOOKUP($A20,'v-baza'!$B$7:L$202,COLUMN('v-baza'!L:L)-1,FALSE)</f>
        <v>#N/A</v>
      </c>
    </row>
    <row r="21" spans="1:11">
      <c r="A21">
        <v>16</v>
      </c>
      <c r="B21" s="79" t="e">
        <f>VLOOKUP($A21,'v-baza'!$B$7:C$202,COLUMN('v-baza'!C:C)-1,FALSE)</f>
        <v>#N/A</v>
      </c>
      <c r="C21" s="79" t="e">
        <f>VLOOKUP($A21,'v-baza'!$B$7:D$202,COLUMN('v-baza'!D:D)-1,FALSE)</f>
        <v>#N/A</v>
      </c>
      <c r="D21" s="79" t="e">
        <f>VLOOKUP($A21,'v-baza'!$B$7:E$202,COLUMN('v-baza'!E:E)-1,FALSE)</f>
        <v>#N/A</v>
      </c>
      <c r="E21" s="79" t="e">
        <f>VLOOKUP($A21,'v-baza'!$B$7:F$202,COLUMN('v-baza'!F:F)-1,FALSE)</f>
        <v>#N/A</v>
      </c>
      <c r="F21" s="79" t="e">
        <f>VLOOKUP($A21,'v-baza'!$B$7:G$202,COLUMN('v-baza'!G:G)-1,FALSE)</f>
        <v>#N/A</v>
      </c>
      <c r="G21" s="79" t="e">
        <f>VLOOKUP($A21,'v-baza'!$B$7:H$202,COLUMN('v-baza'!H:H)-1,FALSE)</f>
        <v>#N/A</v>
      </c>
      <c r="H21" s="79" t="e">
        <f>VLOOKUP($A21,'v-baza'!$B$7:I$202,COLUMN('v-baza'!I:I)-1,FALSE)</f>
        <v>#N/A</v>
      </c>
      <c r="I21" t="e">
        <f>VLOOKUP($A21,'v-baza'!$B$7:J$202,COLUMN('v-baza'!J:J)-1,FALSE)</f>
        <v>#N/A</v>
      </c>
      <c r="J21" t="e">
        <f>VLOOKUP($A21,'v-baza'!$B$7:K$202,COLUMN('v-baza'!K:K)-1,FALSE)</f>
        <v>#N/A</v>
      </c>
      <c r="K21" s="44" t="e">
        <f>VLOOKUP($A21,'v-baza'!$B$7:L$202,COLUMN('v-baza'!L:L)-1,FALSE)</f>
        <v>#N/A</v>
      </c>
    </row>
    <row r="22" spans="1:11">
      <c r="A22">
        <v>17</v>
      </c>
      <c r="B22" s="79" t="e">
        <f>VLOOKUP($A22,'v-baza'!$B$7:C$202,COLUMN('v-baza'!C:C)-1,FALSE)</f>
        <v>#N/A</v>
      </c>
      <c r="C22" s="79" t="e">
        <f>VLOOKUP($A22,'v-baza'!$B$7:D$202,COLUMN('v-baza'!D:D)-1,FALSE)</f>
        <v>#N/A</v>
      </c>
      <c r="D22" s="79" t="e">
        <f>VLOOKUP($A22,'v-baza'!$B$7:E$202,COLUMN('v-baza'!E:E)-1,FALSE)</f>
        <v>#N/A</v>
      </c>
      <c r="E22" s="79" t="e">
        <f>VLOOKUP($A22,'v-baza'!$B$7:F$202,COLUMN('v-baza'!F:F)-1,FALSE)</f>
        <v>#N/A</v>
      </c>
      <c r="F22" s="79" t="e">
        <f>VLOOKUP($A22,'v-baza'!$B$7:G$202,COLUMN('v-baza'!G:G)-1,FALSE)</f>
        <v>#N/A</v>
      </c>
      <c r="G22" s="79" t="e">
        <f>VLOOKUP($A22,'v-baza'!$B$7:H$202,COLUMN('v-baza'!H:H)-1,FALSE)</f>
        <v>#N/A</v>
      </c>
      <c r="H22" s="79" t="e">
        <f>VLOOKUP($A22,'v-baza'!$B$7:I$202,COLUMN('v-baza'!I:I)-1,FALSE)</f>
        <v>#N/A</v>
      </c>
      <c r="I22" t="e">
        <f>VLOOKUP($A22,'v-baza'!$B$7:J$202,COLUMN('v-baza'!J:J)-1,FALSE)</f>
        <v>#N/A</v>
      </c>
      <c r="J22" t="e">
        <f>VLOOKUP($A22,'v-baza'!$B$7:K$202,COLUMN('v-baza'!K:K)-1,FALSE)</f>
        <v>#N/A</v>
      </c>
      <c r="K22" s="44" t="e">
        <f>VLOOKUP($A22,'v-baza'!$B$7:L$202,COLUMN('v-baza'!L:L)-1,FALSE)</f>
        <v>#N/A</v>
      </c>
    </row>
    <row r="23" spans="1:11">
      <c r="A23">
        <v>18</v>
      </c>
      <c r="B23" s="79" t="e">
        <f>VLOOKUP($A23,'v-baza'!$B$7:C$202,COLUMN('v-baza'!C:C)-1,FALSE)</f>
        <v>#N/A</v>
      </c>
      <c r="C23" s="79" t="e">
        <f>VLOOKUP($A23,'v-baza'!$B$7:D$202,COLUMN('v-baza'!D:D)-1,FALSE)</f>
        <v>#N/A</v>
      </c>
      <c r="D23" s="79" t="e">
        <f>VLOOKUP($A23,'v-baza'!$B$7:E$202,COLUMN('v-baza'!E:E)-1,FALSE)</f>
        <v>#N/A</v>
      </c>
      <c r="E23" s="79" t="e">
        <f>VLOOKUP($A23,'v-baza'!$B$7:F$202,COLUMN('v-baza'!F:F)-1,FALSE)</f>
        <v>#N/A</v>
      </c>
      <c r="F23" s="79" t="e">
        <f>VLOOKUP($A23,'v-baza'!$B$7:G$202,COLUMN('v-baza'!G:G)-1,FALSE)</f>
        <v>#N/A</v>
      </c>
      <c r="G23" s="79" t="e">
        <f>VLOOKUP($A23,'v-baza'!$B$7:H$202,COLUMN('v-baza'!H:H)-1,FALSE)</f>
        <v>#N/A</v>
      </c>
      <c r="H23" s="79" t="e">
        <f>VLOOKUP($A23,'v-baza'!$B$7:I$202,COLUMN('v-baza'!I:I)-1,FALSE)</f>
        <v>#N/A</v>
      </c>
      <c r="I23" t="e">
        <f>VLOOKUP($A23,'v-baza'!$B$7:J$202,COLUMN('v-baza'!J:J)-1,FALSE)</f>
        <v>#N/A</v>
      </c>
      <c r="J23" t="e">
        <f>VLOOKUP($A23,'v-baza'!$B$7:K$202,COLUMN('v-baza'!K:K)-1,FALSE)</f>
        <v>#N/A</v>
      </c>
      <c r="K23" s="44" t="e">
        <f>VLOOKUP($A23,'v-baza'!$B$7:L$202,COLUMN('v-baza'!L:L)-1,FALSE)</f>
        <v>#N/A</v>
      </c>
    </row>
    <row r="24" spans="1:11">
      <c r="A24">
        <v>19</v>
      </c>
      <c r="B24" s="79" t="e">
        <f>VLOOKUP($A24,'v-baza'!$B$7:C$202,COLUMN('v-baza'!C:C)-1,FALSE)</f>
        <v>#N/A</v>
      </c>
      <c r="C24" s="79" t="e">
        <f>VLOOKUP($A24,'v-baza'!$B$7:D$202,COLUMN('v-baza'!D:D)-1,FALSE)</f>
        <v>#N/A</v>
      </c>
      <c r="D24" s="79" t="e">
        <f>VLOOKUP($A24,'v-baza'!$B$7:E$202,COLUMN('v-baza'!E:E)-1,FALSE)</f>
        <v>#N/A</v>
      </c>
      <c r="E24" s="79" t="e">
        <f>VLOOKUP($A24,'v-baza'!$B$7:F$202,COLUMN('v-baza'!F:F)-1,FALSE)</f>
        <v>#N/A</v>
      </c>
      <c r="F24" s="79" t="e">
        <f>VLOOKUP($A24,'v-baza'!$B$7:G$202,COLUMN('v-baza'!G:G)-1,FALSE)</f>
        <v>#N/A</v>
      </c>
      <c r="G24" s="79" t="e">
        <f>VLOOKUP($A24,'v-baza'!$B$7:H$202,COLUMN('v-baza'!H:H)-1,FALSE)</f>
        <v>#N/A</v>
      </c>
      <c r="H24" s="79" t="e">
        <f>VLOOKUP($A24,'v-baza'!$B$7:I$202,COLUMN('v-baza'!I:I)-1,FALSE)</f>
        <v>#N/A</v>
      </c>
      <c r="I24" t="e">
        <f>VLOOKUP($A24,'v-baza'!$B$7:J$202,COLUMN('v-baza'!J:J)-1,FALSE)</f>
        <v>#N/A</v>
      </c>
      <c r="J24" t="e">
        <f>VLOOKUP($A24,'v-baza'!$B$7:K$202,COLUMN('v-baza'!K:K)-1,FALSE)</f>
        <v>#N/A</v>
      </c>
      <c r="K24" s="44" t="e">
        <f>VLOOKUP($A24,'v-baza'!$B$7:L$202,COLUMN('v-baza'!L:L)-1,FALSE)</f>
        <v>#N/A</v>
      </c>
    </row>
    <row r="25" spans="1:11">
      <c r="A25">
        <v>20</v>
      </c>
      <c r="B25" s="79" t="e">
        <f>VLOOKUP($A25,'v-baza'!$B$7:C$202,COLUMN('v-baza'!C:C)-1,FALSE)</f>
        <v>#N/A</v>
      </c>
      <c r="C25" s="79" t="e">
        <f>VLOOKUP($A25,'v-baza'!$B$7:D$202,COLUMN('v-baza'!D:D)-1,FALSE)</f>
        <v>#N/A</v>
      </c>
      <c r="D25" s="79" t="e">
        <f>VLOOKUP($A25,'v-baza'!$B$7:E$202,COLUMN('v-baza'!E:E)-1,FALSE)</f>
        <v>#N/A</v>
      </c>
      <c r="E25" s="79" t="e">
        <f>VLOOKUP($A25,'v-baza'!$B$7:F$202,COLUMN('v-baza'!F:F)-1,FALSE)</f>
        <v>#N/A</v>
      </c>
      <c r="F25" s="79" t="e">
        <f>VLOOKUP($A25,'v-baza'!$B$7:G$202,COLUMN('v-baza'!G:G)-1,FALSE)</f>
        <v>#N/A</v>
      </c>
      <c r="G25" s="79" t="e">
        <f>VLOOKUP($A25,'v-baza'!$B$7:H$202,COLUMN('v-baza'!H:H)-1,FALSE)</f>
        <v>#N/A</v>
      </c>
      <c r="H25" s="79" t="e">
        <f>VLOOKUP($A25,'v-baza'!$B$7:I$202,COLUMN('v-baza'!I:I)-1,FALSE)</f>
        <v>#N/A</v>
      </c>
      <c r="I25" t="e">
        <f>VLOOKUP($A25,'v-baza'!$B$7:J$202,COLUMN('v-baza'!J:J)-1,FALSE)</f>
        <v>#N/A</v>
      </c>
      <c r="J25" t="e">
        <f>VLOOKUP($A25,'v-baza'!$B$7:K$202,COLUMN('v-baza'!K:K)-1,FALSE)</f>
        <v>#N/A</v>
      </c>
      <c r="K25" s="44" t="e">
        <f>VLOOKUP($A25,'v-baza'!$B$7:L$202,COLUMN('v-baza'!L:L)-1,FALSE)</f>
        <v>#N/A</v>
      </c>
    </row>
    <row r="26" spans="1:11">
      <c r="A26">
        <v>21</v>
      </c>
      <c r="B26" s="79" t="e">
        <f>VLOOKUP($A26,'v-baza'!$B$7:C$202,COLUMN('v-baza'!C:C)-1,FALSE)</f>
        <v>#N/A</v>
      </c>
      <c r="C26" s="79" t="e">
        <f>VLOOKUP($A26,'v-baza'!$B$7:D$202,COLUMN('v-baza'!D:D)-1,FALSE)</f>
        <v>#N/A</v>
      </c>
      <c r="D26" s="79" t="e">
        <f>VLOOKUP($A26,'v-baza'!$B$7:E$202,COLUMN('v-baza'!E:E)-1,FALSE)</f>
        <v>#N/A</v>
      </c>
      <c r="E26" s="79" t="e">
        <f>VLOOKUP($A26,'v-baza'!$B$7:F$202,COLUMN('v-baza'!F:F)-1,FALSE)</f>
        <v>#N/A</v>
      </c>
      <c r="F26" s="79" t="e">
        <f>VLOOKUP($A26,'v-baza'!$B$7:G$202,COLUMN('v-baza'!G:G)-1,FALSE)</f>
        <v>#N/A</v>
      </c>
      <c r="G26" s="79" t="e">
        <f>VLOOKUP($A26,'v-baza'!$B$7:H$202,COLUMN('v-baza'!H:H)-1,FALSE)</f>
        <v>#N/A</v>
      </c>
      <c r="H26" s="79" t="e">
        <f>VLOOKUP($A26,'v-baza'!$B$7:I$202,COLUMN('v-baza'!I:I)-1,FALSE)</f>
        <v>#N/A</v>
      </c>
      <c r="I26" t="e">
        <f>VLOOKUP($A26,'v-baza'!$B$7:J$202,COLUMN('v-baza'!J:J)-1,FALSE)</f>
        <v>#N/A</v>
      </c>
      <c r="J26" t="e">
        <f>VLOOKUP($A26,'v-baza'!$B$7:K$202,COLUMN('v-baza'!K:K)-1,FALSE)</f>
        <v>#N/A</v>
      </c>
      <c r="K26" s="44" t="e">
        <f>VLOOKUP($A26,'v-baza'!$B$7:L$202,COLUMN('v-baza'!L:L)-1,FALSE)</f>
        <v>#N/A</v>
      </c>
    </row>
    <row r="27" spans="1:11">
      <c r="A27">
        <v>22</v>
      </c>
      <c r="B27" s="79" t="e">
        <f>VLOOKUP($A27,'v-baza'!$B$7:C$202,COLUMN('v-baza'!C:C)-1,FALSE)</f>
        <v>#N/A</v>
      </c>
      <c r="C27" s="79" t="e">
        <f>VLOOKUP($A27,'v-baza'!$B$7:D$202,COLUMN('v-baza'!D:D)-1,FALSE)</f>
        <v>#N/A</v>
      </c>
      <c r="D27" s="79" t="e">
        <f>VLOOKUP($A27,'v-baza'!$B$7:E$202,COLUMN('v-baza'!E:E)-1,FALSE)</f>
        <v>#N/A</v>
      </c>
      <c r="E27" s="79" t="e">
        <f>VLOOKUP($A27,'v-baza'!$B$7:F$202,COLUMN('v-baza'!F:F)-1,FALSE)</f>
        <v>#N/A</v>
      </c>
      <c r="F27" s="79" t="e">
        <f>VLOOKUP($A27,'v-baza'!$B$7:G$202,COLUMN('v-baza'!G:G)-1,FALSE)</f>
        <v>#N/A</v>
      </c>
      <c r="G27" s="79" t="e">
        <f>VLOOKUP($A27,'v-baza'!$B$7:H$202,COLUMN('v-baza'!H:H)-1,FALSE)</f>
        <v>#N/A</v>
      </c>
      <c r="H27" s="79" t="e">
        <f>VLOOKUP($A27,'v-baza'!$B$7:I$202,COLUMN('v-baza'!I:I)-1,FALSE)</f>
        <v>#N/A</v>
      </c>
      <c r="I27" t="e">
        <f>VLOOKUP($A27,'v-baza'!$B$7:J$202,COLUMN('v-baza'!J:J)-1,FALSE)</f>
        <v>#N/A</v>
      </c>
      <c r="J27" t="e">
        <f>VLOOKUP($A27,'v-baza'!$B$7:K$202,COLUMN('v-baza'!K:K)-1,FALSE)</f>
        <v>#N/A</v>
      </c>
      <c r="K27" s="44" t="e">
        <f>VLOOKUP($A27,'v-baza'!$B$7:L$202,COLUMN('v-baza'!L:L)-1,FALSE)</f>
        <v>#N/A</v>
      </c>
    </row>
    <row r="28" spans="1:11">
      <c r="A28">
        <v>23</v>
      </c>
      <c r="B28" s="79" t="e">
        <f>VLOOKUP($A28,'v-baza'!$B$7:C$202,COLUMN('v-baza'!C:C)-1,FALSE)</f>
        <v>#N/A</v>
      </c>
      <c r="C28" s="79" t="e">
        <f>VLOOKUP($A28,'v-baza'!$B$7:D$202,COLUMN('v-baza'!D:D)-1,FALSE)</f>
        <v>#N/A</v>
      </c>
      <c r="D28" s="79" t="e">
        <f>VLOOKUP($A28,'v-baza'!$B$7:E$202,COLUMN('v-baza'!E:E)-1,FALSE)</f>
        <v>#N/A</v>
      </c>
      <c r="E28" s="79" t="e">
        <f>VLOOKUP($A28,'v-baza'!$B$7:F$202,COLUMN('v-baza'!F:F)-1,FALSE)</f>
        <v>#N/A</v>
      </c>
      <c r="F28" s="79" t="e">
        <f>VLOOKUP($A28,'v-baza'!$B$7:G$202,COLUMN('v-baza'!G:G)-1,FALSE)</f>
        <v>#N/A</v>
      </c>
      <c r="G28" s="79" t="e">
        <f>VLOOKUP($A28,'v-baza'!$B$7:H$202,COLUMN('v-baza'!H:H)-1,FALSE)</f>
        <v>#N/A</v>
      </c>
      <c r="H28" s="79" t="e">
        <f>VLOOKUP($A28,'v-baza'!$B$7:I$202,COLUMN('v-baza'!I:I)-1,FALSE)</f>
        <v>#N/A</v>
      </c>
      <c r="I28" t="e">
        <f>VLOOKUP($A28,'v-baza'!$B$7:J$202,COLUMN('v-baza'!J:J)-1,FALSE)</f>
        <v>#N/A</v>
      </c>
      <c r="J28" t="e">
        <f>VLOOKUP($A28,'v-baza'!$B$7:K$202,COLUMN('v-baza'!K:K)-1,FALSE)</f>
        <v>#N/A</v>
      </c>
      <c r="K28" s="44" t="e">
        <f>VLOOKUP($A28,'v-baza'!$B$7:L$202,COLUMN('v-baza'!L:L)-1,FALSE)</f>
        <v>#N/A</v>
      </c>
    </row>
    <row r="29" spans="1:11">
      <c r="A29">
        <v>24</v>
      </c>
      <c r="B29" s="79" t="e">
        <f>VLOOKUP($A29,'v-baza'!$B$7:C$202,COLUMN('v-baza'!C:C)-1,FALSE)</f>
        <v>#N/A</v>
      </c>
      <c r="C29" s="79" t="e">
        <f>VLOOKUP($A29,'v-baza'!$B$7:D$202,COLUMN('v-baza'!D:D)-1,FALSE)</f>
        <v>#N/A</v>
      </c>
      <c r="D29" s="79" t="e">
        <f>VLOOKUP($A29,'v-baza'!$B$7:E$202,COLUMN('v-baza'!E:E)-1,FALSE)</f>
        <v>#N/A</v>
      </c>
      <c r="E29" s="79" t="e">
        <f>VLOOKUP($A29,'v-baza'!$B$7:F$202,COLUMN('v-baza'!F:F)-1,FALSE)</f>
        <v>#N/A</v>
      </c>
      <c r="F29" s="79" t="e">
        <f>VLOOKUP($A29,'v-baza'!$B$7:G$202,COLUMN('v-baza'!G:G)-1,FALSE)</f>
        <v>#N/A</v>
      </c>
      <c r="G29" s="79" t="e">
        <f>VLOOKUP($A29,'v-baza'!$B$7:H$202,COLUMN('v-baza'!H:H)-1,FALSE)</f>
        <v>#N/A</v>
      </c>
      <c r="H29" s="79" t="e">
        <f>VLOOKUP($A29,'v-baza'!$B$7:I$202,COLUMN('v-baza'!I:I)-1,FALSE)</f>
        <v>#N/A</v>
      </c>
      <c r="I29" t="e">
        <f>VLOOKUP($A29,'v-baza'!$B$7:J$202,COLUMN('v-baza'!J:J)-1,FALSE)</f>
        <v>#N/A</v>
      </c>
      <c r="J29" t="e">
        <f>VLOOKUP($A29,'v-baza'!$B$7:K$202,COLUMN('v-baza'!K:K)-1,FALSE)</f>
        <v>#N/A</v>
      </c>
      <c r="K29" s="44" t="e">
        <f>VLOOKUP($A29,'v-baza'!$B$7:L$202,COLUMN('v-baza'!L:L)-1,FALSE)</f>
        <v>#N/A</v>
      </c>
    </row>
    <row r="30" spans="1:11">
      <c r="A30">
        <v>25</v>
      </c>
      <c r="B30" s="79" t="e">
        <f>VLOOKUP($A30,'v-baza'!$B$7:C$202,COLUMN('v-baza'!C:C)-1,FALSE)</f>
        <v>#N/A</v>
      </c>
      <c r="C30" s="79" t="e">
        <f>VLOOKUP($A30,'v-baza'!$B$7:D$202,COLUMN('v-baza'!D:D)-1,FALSE)</f>
        <v>#N/A</v>
      </c>
      <c r="D30" s="79" t="e">
        <f>VLOOKUP($A30,'v-baza'!$B$7:E$202,COLUMN('v-baza'!E:E)-1,FALSE)</f>
        <v>#N/A</v>
      </c>
      <c r="E30" s="79" t="e">
        <f>VLOOKUP($A30,'v-baza'!$B$7:F$202,COLUMN('v-baza'!F:F)-1,FALSE)</f>
        <v>#N/A</v>
      </c>
      <c r="F30" s="79" t="e">
        <f>VLOOKUP($A30,'v-baza'!$B$7:G$202,COLUMN('v-baza'!G:G)-1,FALSE)</f>
        <v>#N/A</v>
      </c>
      <c r="G30" s="79" t="e">
        <f>VLOOKUP($A30,'v-baza'!$B$7:H$202,COLUMN('v-baza'!H:H)-1,FALSE)</f>
        <v>#N/A</v>
      </c>
      <c r="H30" s="79" t="e">
        <f>VLOOKUP($A30,'v-baza'!$B$7:I$202,COLUMN('v-baza'!I:I)-1,FALSE)</f>
        <v>#N/A</v>
      </c>
      <c r="I30" t="e">
        <f>VLOOKUP($A30,'v-baza'!$B$7:J$202,COLUMN('v-baza'!J:J)-1,FALSE)</f>
        <v>#N/A</v>
      </c>
      <c r="J30" t="e">
        <f>VLOOKUP($A30,'v-baza'!$B$7:K$202,COLUMN('v-baza'!K:K)-1,FALSE)</f>
        <v>#N/A</v>
      </c>
      <c r="K30" s="44" t="e">
        <f>VLOOKUP($A30,'v-baza'!$B$7:L$202,COLUMN('v-baza'!L:L)-1,FALSE)</f>
        <v>#N/A</v>
      </c>
    </row>
    <row r="31" spans="1:11">
      <c r="A31">
        <v>26</v>
      </c>
      <c r="B31" s="79" t="e">
        <f>VLOOKUP($A31,'v-baza'!$B$7:C$202,COLUMN('v-baza'!C:C)-1,FALSE)</f>
        <v>#N/A</v>
      </c>
      <c r="C31" s="79" t="e">
        <f>VLOOKUP($A31,'v-baza'!$B$7:D$202,COLUMN('v-baza'!D:D)-1,FALSE)</f>
        <v>#N/A</v>
      </c>
      <c r="D31" s="79" t="e">
        <f>VLOOKUP($A31,'v-baza'!$B$7:E$202,COLUMN('v-baza'!E:E)-1,FALSE)</f>
        <v>#N/A</v>
      </c>
      <c r="E31" s="79" t="e">
        <f>VLOOKUP($A31,'v-baza'!$B$7:F$202,COLUMN('v-baza'!F:F)-1,FALSE)</f>
        <v>#N/A</v>
      </c>
      <c r="F31" s="79" t="e">
        <f>VLOOKUP($A31,'v-baza'!$B$7:G$202,COLUMN('v-baza'!G:G)-1,FALSE)</f>
        <v>#N/A</v>
      </c>
      <c r="G31" s="79" t="e">
        <f>VLOOKUP($A31,'v-baza'!$B$7:H$202,COLUMN('v-baza'!H:H)-1,FALSE)</f>
        <v>#N/A</v>
      </c>
      <c r="H31" s="79" t="e">
        <f>VLOOKUP($A31,'v-baza'!$B$7:I$202,COLUMN('v-baza'!I:I)-1,FALSE)</f>
        <v>#N/A</v>
      </c>
      <c r="I31" t="e">
        <f>VLOOKUP($A31,'v-baza'!$B$7:J$202,COLUMN('v-baza'!J:J)-1,FALSE)</f>
        <v>#N/A</v>
      </c>
      <c r="J31" t="e">
        <f>VLOOKUP($A31,'v-baza'!$B$7:K$202,COLUMN('v-baza'!K:K)-1,FALSE)</f>
        <v>#N/A</v>
      </c>
      <c r="K31" s="44" t="e">
        <f>VLOOKUP($A31,'v-baza'!$B$7:L$202,COLUMN('v-baza'!L:L)-1,FALSE)</f>
        <v>#N/A</v>
      </c>
    </row>
    <row r="32" spans="1:11">
      <c r="A32">
        <v>27</v>
      </c>
      <c r="B32" s="79" t="e">
        <f>VLOOKUP($A32,'v-baza'!$B$7:C$202,COLUMN('v-baza'!C:C)-1,FALSE)</f>
        <v>#N/A</v>
      </c>
      <c r="C32" s="79" t="e">
        <f>VLOOKUP($A32,'v-baza'!$B$7:D$202,COLUMN('v-baza'!D:D)-1,FALSE)</f>
        <v>#N/A</v>
      </c>
      <c r="D32" s="79" t="e">
        <f>VLOOKUP($A32,'v-baza'!$B$7:E$202,COLUMN('v-baza'!E:E)-1,FALSE)</f>
        <v>#N/A</v>
      </c>
      <c r="E32" s="79" t="e">
        <f>VLOOKUP($A32,'v-baza'!$B$7:F$202,COLUMN('v-baza'!F:F)-1,FALSE)</f>
        <v>#N/A</v>
      </c>
      <c r="F32" s="79" t="e">
        <f>VLOOKUP($A32,'v-baza'!$B$7:G$202,COLUMN('v-baza'!G:G)-1,FALSE)</f>
        <v>#N/A</v>
      </c>
      <c r="G32" s="79" t="e">
        <f>VLOOKUP($A32,'v-baza'!$B$7:H$202,COLUMN('v-baza'!H:H)-1,FALSE)</f>
        <v>#N/A</v>
      </c>
      <c r="H32" s="79" t="e">
        <f>VLOOKUP($A32,'v-baza'!$B$7:I$202,COLUMN('v-baza'!I:I)-1,FALSE)</f>
        <v>#N/A</v>
      </c>
      <c r="I32" t="e">
        <f>VLOOKUP($A32,'v-baza'!$B$7:J$202,COLUMN('v-baza'!J:J)-1,FALSE)</f>
        <v>#N/A</v>
      </c>
      <c r="J32" t="e">
        <f>VLOOKUP($A32,'v-baza'!$B$7:K$202,COLUMN('v-baza'!K:K)-1,FALSE)</f>
        <v>#N/A</v>
      </c>
      <c r="K32" s="44" t="e">
        <f>VLOOKUP($A32,'v-baza'!$B$7:L$202,COLUMN('v-baza'!L:L)-1,FALSE)</f>
        <v>#N/A</v>
      </c>
    </row>
    <row r="33" spans="1:11">
      <c r="A33">
        <v>28</v>
      </c>
      <c r="B33" s="79" t="e">
        <f>VLOOKUP($A33,'v-baza'!$B$7:C$202,COLUMN('v-baza'!C:C)-1,FALSE)</f>
        <v>#N/A</v>
      </c>
      <c r="C33" s="79" t="e">
        <f>VLOOKUP($A33,'v-baza'!$B$7:D$202,COLUMN('v-baza'!D:D)-1,FALSE)</f>
        <v>#N/A</v>
      </c>
      <c r="D33" s="79" t="e">
        <f>VLOOKUP($A33,'v-baza'!$B$7:E$202,COLUMN('v-baza'!E:E)-1,FALSE)</f>
        <v>#N/A</v>
      </c>
      <c r="E33" s="79" t="e">
        <f>VLOOKUP($A33,'v-baza'!$B$7:F$202,COLUMN('v-baza'!F:F)-1,FALSE)</f>
        <v>#N/A</v>
      </c>
      <c r="F33" s="79" t="e">
        <f>VLOOKUP($A33,'v-baza'!$B$7:G$202,COLUMN('v-baza'!G:G)-1,FALSE)</f>
        <v>#N/A</v>
      </c>
      <c r="G33" s="79" t="e">
        <f>VLOOKUP($A33,'v-baza'!$B$7:H$202,COLUMN('v-baza'!H:H)-1,FALSE)</f>
        <v>#N/A</v>
      </c>
      <c r="H33" s="79" t="e">
        <f>VLOOKUP($A33,'v-baza'!$B$7:I$202,COLUMN('v-baza'!I:I)-1,FALSE)</f>
        <v>#N/A</v>
      </c>
      <c r="I33" t="e">
        <f>VLOOKUP($A33,'v-baza'!$B$7:J$202,COLUMN('v-baza'!J:J)-1,FALSE)</f>
        <v>#N/A</v>
      </c>
      <c r="J33" t="e">
        <f>VLOOKUP($A33,'v-baza'!$B$7:K$202,COLUMN('v-baza'!K:K)-1,FALSE)</f>
        <v>#N/A</v>
      </c>
      <c r="K33" s="44" t="e">
        <f>VLOOKUP($A33,'v-baza'!$B$7:L$202,COLUMN('v-baza'!L:L)-1,FALSE)</f>
        <v>#N/A</v>
      </c>
    </row>
    <row r="34" spans="1:11">
      <c r="A34">
        <v>29</v>
      </c>
      <c r="B34" s="79" t="e">
        <f>VLOOKUP($A34,'v-baza'!$B$7:C$202,COLUMN('v-baza'!C:C)-1,FALSE)</f>
        <v>#N/A</v>
      </c>
      <c r="C34" s="79" t="e">
        <f>VLOOKUP($A34,'v-baza'!$B$7:D$202,COLUMN('v-baza'!D:D)-1,FALSE)</f>
        <v>#N/A</v>
      </c>
      <c r="D34" s="79" t="e">
        <f>VLOOKUP($A34,'v-baza'!$B$7:E$202,COLUMN('v-baza'!E:E)-1,FALSE)</f>
        <v>#N/A</v>
      </c>
      <c r="E34" s="79" t="e">
        <f>VLOOKUP($A34,'v-baza'!$B$7:F$202,COLUMN('v-baza'!F:F)-1,FALSE)</f>
        <v>#N/A</v>
      </c>
      <c r="F34" s="79" t="e">
        <f>VLOOKUP($A34,'v-baza'!$B$7:G$202,COLUMN('v-baza'!G:G)-1,FALSE)</f>
        <v>#N/A</v>
      </c>
      <c r="G34" s="79" t="e">
        <f>VLOOKUP($A34,'v-baza'!$B$7:H$202,COLUMN('v-baza'!H:H)-1,FALSE)</f>
        <v>#N/A</v>
      </c>
      <c r="H34" s="79" t="e">
        <f>VLOOKUP($A34,'v-baza'!$B$7:I$202,COLUMN('v-baza'!I:I)-1,FALSE)</f>
        <v>#N/A</v>
      </c>
      <c r="I34" t="e">
        <f>VLOOKUP($A34,'v-baza'!$B$7:J$202,COLUMN('v-baza'!J:J)-1,FALSE)</f>
        <v>#N/A</v>
      </c>
      <c r="J34" t="e">
        <f>VLOOKUP($A34,'v-baza'!$B$7:K$202,COLUMN('v-baza'!K:K)-1,FALSE)</f>
        <v>#N/A</v>
      </c>
      <c r="K34" s="44" t="e">
        <f>VLOOKUP($A34,'v-baza'!$B$7:L$202,COLUMN('v-baza'!L:L)-1,FALSE)</f>
        <v>#N/A</v>
      </c>
    </row>
    <row r="35" spans="1:11">
      <c r="A35">
        <v>30</v>
      </c>
      <c r="B35" s="79" t="e">
        <f>VLOOKUP($A35,'v-baza'!$B$7:C$202,COLUMN('v-baza'!C:C)-1,FALSE)</f>
        <v>#N/A</v>
      </c>
      <c r="C35" s="79" t="e">
        <f>VLOOKUP($A35,'v-baza'!$B$7:D$202,COLUMN('v-baza'!D:D)-1,FALSE)</f>
        <v>#N/A</v>
      </c>
      <c r="D35" s="79" t="e">
        <f>VLOOKUP($A35,'v-baza'!$B$7:E$202,COLUMN('v-baza'!E:E)-1,FALSE)</f>
        <v>#N/A</v>
      </c>
      <c r="E35" s="79" t="e">
        <f>VLOOKUP($A35,'v-baza'!$B$7:F$202,COLUMN('v-baza'!F:F)-1,FALSE)</f>
        <v>#N/A</v>
      </c>
      <c r="F35" s="79" t="e">
        <f>VLOOKUP($A35,'v-baza'!$B$7:G$202,COLUMN('v-baza'!G:G)-1,FALSE)</f>
        <v>#N/A</v>
      </c>
      <c r="G35" s="79" t="e">
        <f>VLOOKUP($A35,'v-baza'!$B$7:H$202,COLUMN('v-baza'!H:H)-1,FALSE)</f>
        <v>#N/A</v>
      </c>
      <c r="H35" s="79" t="e">
        <f>VLOOKUP($A35,'v-baza'!$B$7:I$202,COLUMN('v-baza'!I:I)-1,FALSE)</f>
        <v>#N/A</v>
      </c>
      <c r="I35" t="e">
        <f>VLOOKUP($A35,'v-baza'!$B$7:J$202,COLUMN('v-baza'!J:J)-1,FALSE)</f>
        <v>#N/A</v>
      </c>
      <c r="J35" t="e">
        <f>VLOOKUP($A35,'v-baza'!$B$7:K$202,COLUMN('v-baza'!K:K)-1,FALSE)</f>
        <v>#N/A</v>
      </c>
      <c r="K35" s="44" t="e">
        <f>VLOOKUP($A35,'v-baza'!$B$7:L$202,COLUMN('v-baza'!L:L)-1,FALSE)</f>
        <v>#N/A</v>
      </c>
    </row>
    <row r="36" spans="1:11">
      <c r="A36">
        <v>31</v>
      </c>
      <c r="B36" s="79" t="e">
        <f>VLOOKUP($A36,'v-baza'!$B$7:C$202,COLUMN('v-baza'!C:C)-1,FALSE)</f>
        <v>#N/A</v>
      </c>
      <c r="C36" s="79" t="e">
        <f>VLOOKUP($A36,'v-baza'!$B$7:D$202,COLUMN('v-baza'!D:D)-1,FALSE)</f>
        <v>#N/A</v>
      </c>
      <c r="D36" s="79" t="e">
        <f>VLOOKUP($A36,'v-baza'!$B$7:E$202,COLUMN('v-baza'!E:E)-1,FALSE)</f>
        <v>#N/A</v>
      </c>
      <c r="E36" s="79" t="e">
        <f>VLOOKUP($A36,'v-baza'!$B$7:F$202,COLUMN('v-baza'!F:F)-1,FALSE)</f>
        <v>#N/A</v>
      </c>
      <c r="F36" s="79" t="e">
        <f>VLOOKUP($A36,'v-baza'!$B$7:G$202,COLUMN('v-baza'!G:G)-1,FALSE)</f>
        <v>#N/A</v>
      </c>
      <c r="G36" s="79" t="e">
        <f>VLOOKUP($A36,'v-baza'!$B$7:H$202,COLUMN('v-baza'!H:H)-1,FALSE)</f>
        <v>#N/A</v>
      </c>
      <c r="H36" s="79" t="e">
        <f>VLOOKUP($A36,'v-baza'!$B$7:I$202,COLUMN('v-baza'!I:I)-1,FALSE)</f>
        <v>#N/A</v>
      </c>
      <c r="I36" t="e">
        <f>VLOOKUP($A36,'v-baza'!$B$7:J$202,COLUMN('v-baza'!J:J)-1,FALSE)</f>
        <v>#N/A</v>
      </c>
      <c r="J36" t="e">
        <f>VLOOKUP($A36,'v-baza'!$B$7:K$202,COLUMN('v-baza'!K:K)-1,FALSE)</f>
        <v>#N/A</v>
      </c>
      <c r="K36" s="44" t="e">
        <f>VLOOKUP($A36,'v-baza'!$B$7:L$202,COLUMN('v-baza'!L:L)-1,FALSE)</f>
        <v>#N/A</v>
      </c>
    </row>
    <row r="37" spans="1:11">
      <c r="A37">
        <v>32</v>
      </c>
      <c r="B37" s="79" t="e">
        <f>VLOOKUP($A37,'v-baza'!$B$7:C$202,COLUMN('v-baza'!C:C)-1,FALSE)</f>
        <v>#N/A</v>
      </c>
      <c r="C37" s="79" t="e">
        <f>VLOOKUP($A37,'v-baza'!$B$7:D$202,COLUMN('v-baza'!D:D)-1,FALSE)</f>
        <v>#N/A</v>
      </c>
      <c r="D37" s="79" t="e">
        <f>VLOOKUP($A37,'v-baza'!$B$7:E$202,COLUMN('v-baza'!E:E)-1,FALSE)</f>
        <v>#N/A</v>
      </c>
      <c r="E37" s="79" t="e">
        <f>VLOOKUP($A37,'v-baza'!$B$7:F$202,COLUMN('v-baza'!F:F)-1,FALSE)</f>
        <v>#N/A</v>
      </c>
      <c r="F37" s="79" t="e">
        <f>VLOOKUP($A37,'v-baza'!$B$7:G$202,COLUMN('v-baza'!G:G)-1,FALSE)</f>
        <v>#N/A</v>
      </c>
      <c r="G37" s="79" t="e">
        <f>VLOOKUP($A37,'v-baza'!$B$7:H$202,COLUMN('v-baza'!H:H)-1,FALSE)</f>
        <v>#N/A</v>
      </c>
      <c r="H37" s="79" t="e">
        <f>VLOOKUP($A37,'v-baza'!$B$7:I$202,COLUMN('v-baza'!I:I)-1,FALSE)</f>
        <v>#N/A</v>
      </c>
      <c r="I37" t="e">
        <f>VLOOKUP($A37,'v-baza'!$B$7:J$202,COLUMN('v-baza'!J:J)-1,FALSE)</f>
        <v>#N/A</v>
      </c>
      <c r="J37" t="e">
        <f>VLOOKUP($A37,'v-baza'!$B$7:K$202,COLUMN('v-baza'!K:K)-1,FALSE)</f>
        <v>#N/A</v>
      </c>
      <c r="K37" s="44" t="e">
        <f>VLOOKUP($A37,'v-baza'!$B$7:L$202,COLUMN('v-baza'!L:L)-1,FALSE)</f>
        <v>#N/A</v>
      </c>
    </row>
    <row r="38" spans="1:11">
      <c r="A38">
        <v>33</v>
      </c>
      <c r="B38" s="79" t="e">
        <f>VLOOKUP($A38,'v-baza'!$B$7:C$202,COLUMN('v-baza'!C:C)-1,FALSE)</f>
        <v>#N/A</v>
      </c>
      <c r="C38" s="79" t="e">
        <f>VLOOKUP($A38,'v-baza'!$B$7:D$202,COLUMN('v-baza'!D:D)-1,FALSE)</f>
        <v>#N/A</v>
      </c>
      <c r="D38" s="79" t="e">
        <f>VLOOKUP($A38,'v-baza'!$B$7:E$202,COLUMN('v-baza'!E:E)-1,FALSE)</f>
        <v>#N/A</v>
      </c>
      <c r="E38" s="79" t="e">
        <f>VLOOKUP($A38,'v-baza'!$B$7:F$202,COLUMN('v-baza'!F:F)-1,FALSE)</f>
        <v>#N/A</v>
      </c>
      <c r="F38" s="79" t="e">
        <f>VLOOKUP($A38,'v-baza'!$B$7:G$202,COLUMN('v-baza'!G:G)-1,FALSE)</f>
        <v>#N/A</v>
      </c>
      <c r="G38" s="79" t="e">
        <f>VLOOKUP($A38,'v-baza'!$B$7:H$202,COLUMN('v-baza'!H:H)-1,FALSE)</f>
        <v>#N/A</v>
      </c>
      <c r="H38" s="79" t="e">
        <f>VLOOKUP($A38,'v-baza'!$B$7:I$202,COLUMN('v-baza'!I:I)-1,FALSE)</f>
        <v>#N/A</v>
      </c>
      <c r="I38" t="e">
        <f>VLOOKUP($A38,'v-baza'!$B$7:J$202,COLUMN('v-baza'!J:J)-1,FALSE)</f>
        <v>#N/A</v>
      </c>
      <c r="J38" t="e">
        <f>VLOOKUP($A38,'v-baza'!$B$7:K$202,COLUMN('v-baza'!K:K)-1,FALSE)</f>
        <v>#N/A</v>
      </c>
      <c r="K38" s="44" t="e">
        <f>VLOOKUP($A38,'v-baza'!$B$7:L$202,COLUMN('v-baza'!L:L)-1,FALSE)</f>
        <v>#N/A</v>
      </c>
    </row>
    <row r="39" spans="1:11">
      <c r="A39">
        <v>34</v>
      </c>
      <c r="B39" s="79" t="e">
        <f>VLOOKUP($A39,'v-baza'!$B$7:C$202,COLUMN('v-baza'!C:C)-1,FALSE)</f>
        <v>#N/A</v>
      </c>
      <c r="C39" s="79" t="e">
        <f>VLOOKUP($A39,'v-baza'!$B$7:D$202,COLUMN('v-baza'!D:D)-1,FALSE)</f>
        <v>#N/A</v>
      </c>
      <c r="D39" s="79" t="e">
        <f>VLOOKUP($A39,'v-baza'!$B$7:E$202,COLUMN('v-baza'!E:E)-1,FALSE)</f>
        <v>#N/A</v>
      </c>
      <c r="E39" s="79" t="e">
        <f>VLOOKUP($A39,'v-baza'!$B$7:F$202,COLUMN('v-baza'!F:F)-1,FALSE)</f>
        <v>#N/A</v>
      </c>
      <c r="F39" s="79" t="e">
        <f>VLOOKUP($A39,'v-baza'!$B$7:G$202,COLUMN('v-baza'!G:G)-1,FALSE)</f>
        <v>#N/A</v>
      </c>
      <c r="G39" s="79" t="e">
        <f>VLOOKUP($A39,'v-baza'!$B$7:H$202,COLUMN('v-baza'!H:H)-1,FALSE)</f>
        <v>#N/A</v>
      </c>
      <c r="H39" s="79" t="e">
        <f>VLOOKUP($A39,'v-baza'!$B$7:I$202,COLUMN('v-baza'!I:I)-1,FALSE)</f>
        <v>#N/A</v>
      </c>
      <c r="I39" t="e">
        <f>VLOOKUP($A39,'v-baza'!$B$7:J$202,COLUMN('v-baza'!J:J)-1,FALSE)</f>
        <v>#N/A</v>
      </c>
      <c r="J39" t="e">
        <f>VLOOKUP($A39,'v-baza'!$B$7:K$202,COLUMN('v-baza'!K:K)-1,FALSE)</f>
        <v>#N/A</v>
      </c>
      <c r="K39" s="44" t="e">
        <f>VLOOKUP($A39,'v-baza'!$B$7:L$202,COLUMN('v-baza'!L:L)-1,FALSE)</f>
        <v>#N/A</v>
      </c>
    </row>
    <row r="40" spans="1:11">
      <c r="A40">
        <v>35</v>
      </c>
      <c r="B40" s="79" t="e">
        <f>VLOOKUP($A40,'v-baza'!$B$7:C$202,COLUMN('v-baza'!C:C)-1,FALSE)</f>
        <v>#N/A</v>
      </c>
      <c r="C40" s="79" t="e">
        <f>VLOOKUP($A40,'v-baza'!$B$7:D$202,COLUMN('v-baza'!D:D)-1,FALSE)</f>
        <v>#N/A</v>
      </c>
      <c r="D40" s="79" t="e">
        <f>VLOOKUP($A40,'v-baza'!$B$7:E$202,COLUMN('v-baza'!E:E)-1,FALSE)</f>
        <v>#N/A</v>
      </c>
      <c r="E40" s="79" t="e">
        <f>VLOOKUP($A40,'v-baza'!$B$7:F$202,COLUMN('v-baza'!F:F)-1,FALSE)</f>
        <v>#N/A</v>
      </c>
      <c r="F40" s="79" t="e">
        <f>VLOOKUP($A40,'v-baza'!$B$7:G$202,COLUMN('v-baza'!G:G)-1,FALSE)</f>
        <v>#N/A</v>
      </c>
      <c r="G40" s="79" t="e">
        <f>VLOOKUP($A40,'v-baza'!$B$7:H$202,COLUMN('v-baza'!H:H)-1,FALSE)</f>
        <v>#N/A</v>
      </c>
      <c r="H40" s="79" t="e">
        <f>VLOOKUP($A40,'v-baza'!$B$7:I$202,COLUMN('v-baza'!I:I)-1,FALSE)</f>
        <v>#N/A</v>
      </c>
      <c r="I40" t="e">
        <f>VLOOKUP($A40,'v-baza'!$B$7:J$202,COLUMN('v-baza'!J:J)-1,FALSE)</f>
        <v>#N/A</v>
      </c>
      <c r="J40" t="e">
        <f>VLOOKUP($A40,'v-baza'!$B$7:K$202,COLUMN('v-baza'!K:K)-1,FALSE)</f>
        <v>#N/A</v>
      </c>
      <c r="K40" s="44" t="e">
        <f>VLOOKUP($A40,'v-baza'!$B$7:L$202,COLUMN('v-baza'!L:L)-1,FALSE)</f>
        <v>#N/A</v>
      </c>
    </row>
    <row r="41" spans="1:11">
      <c r="A41">
        <v>36</v>
      </c>
      <c r="B41" s="79" t="e">
        <f>VLOOKUP($A41,'v-baza'!$B$7:C$202,COLUMN('v-baza'!C:C)-1,FALSE)</f>
        <v>#N/A</v>
      </c>
      <c r="C41" s="79" t="e">
        <f>VLOOKUP($A41,'v-baza'!$B$7:D$202,COLUMN('v-baza'!D:D)-1,FALSE)</f>
        <v>#N/A</v>
      </c>
      <c r="D41" s="79" t="e">
        <f>VLOOKUP($A41,'v-baza'!$B$7:E$202,COLUMN('v-baza'!E:E)-1,FALSE)</f>
        <v>#N/A</v>
      </c>
      <c r="E41" s="79" t="e">
        <f>VLOOKUP($A41,'v-baza'!$B$7:F$202,COLUMN('v-baza'!F:F)-1,FALSE)</f>
        <v>#N/A</v>
      </c>
      <c r="F41" s="79" t="e">
        <f>VLOOKUP($A41,'v-baza'!$B$7:G$202,COLUMN('v-baza'!G:G)-1,FALSE)</f>
        <v>#N/A</v>
      </c>
      <c r="G41" s="79" t="e">
        <f>VLOOKUP($A41,'v-baza'!$B$7:H$202,COLUMN('v-baza'!H:H)-1,FALSE)</f>
        <v>#N/A</v>
      </c>
      <c r="H41" s="79" t="e">
        <f>VLOOKUP($A41,'v-baza'!$B$7:I$202,COLUMN('v-baza'!I:I)-1,FALSE)</f>
        <v>#N/A</v>
      </c>
      <c r="I41" t="e">
        <f>VLOOKUP($A41,'v-baza'!$B$7:J$202,COLUMN('v-baza'!J:J)-1,FALSE)</f>
        <v>#N/A</v>
      </c>
      <c r="J41" t="e">
        <f>VLOOKUP($A41,'v-baza'!$B$7:K$202,COLUMN('v-baza'!K:K)-1,FALSE)</f>
        <v>#N/A</v>
      </c>
      <c r="K41" s="44" t="e">
        <f>VLOOKUP($A41,'v-baza'!$B$7:L$202,COLUMN('v-baza'!L:L)-1,FALSE)</f>
        <v>#N/A</v>
      </c>
    </row>
    <row r="42" spans="1:11">
      <c r="A42">
        <v>37</v>
      </c>
      <c r="B42" s="79" t="e">
        <f>VLOOKUP($A42,'v-baza'!$B$7:C$202,COLUMN('v-baza'!C:C)-1,FALSE)</f>
        <v>#N/A</v>
      </c>
      <c r="C42" s="79" t="e">
        <f>VLOOKUP($A42,'v-baza'!$B$7:D$202,COLUMN('v-baza'!D:D)-1,FALSE)</f>
        <v>#N/A</v>
      </c>
      <c r="D42" s="79" t="e">
        <f>VLOOKUP($A42,'v-baza'!$B$7:E$202,COLUMN('v-baza'!E:E)-1,FALSE)</f>
        <v>#N/A</v>
      </c>
      <c r="E42" s="79" t="e">
        <f>VLOOKUP($A42,'v-baza'!$B$7:F$202,COLUMN('v-baza'!F:F)-1,FALSE)</f>
        <v>#N/A</v>
      </c>
      <c r="F42" s="79" t="e">
        <f>VLOOKUP($A42,'v-baza'!$B$7:G$202,COLUMN('v-baza'!G:G)-1,FALSE)</f>
        <v>#N/A</v>
      </c>
      <c r="G42" s="79" t="e">
        <f>VLOOKUP($A42,'v-baza'!$B$7:H$202,COLUMN('v-baza'!H:H)-1,FALSE)</f>
        <v>#N/A</v>
      </c>
      <c r="H42" s="79" t="e">
        <f>VLOOKUP($A42,'v-baza'!$B$7:I$202,COLUMN('v-baza'!I:I)-1,FALSE)</f>
        <v>#N/A</v>
      </c>
      <c r="I42" t="e">
        <f>VLOOKUP($A42,'v-baza'!$B$7:J$202,COLUMN('v-baza'!J:J)-1,FALSE)</f>
        <v>#N/A</v>
      </c>
      <c r="J42" t="e">
        <f>VLOOKUP($A42,'v-baza'!$B$7:K$202,COLUMN('v-baza'!K:K)-1,FALSE)</f>
        <v>#N/A</v>
      </c>
      <c r="K42" s="44" t="e">
        <f>VLOOKUP($A42,'v-baza'!$B$7:L$202,COLUMN('v-baza'!L:L)-1,FALSE)</f>
        <v>#N/A</v>
      </c>
    </row>
    <row r="43" spans="1:11">
      <c r="A43">
        <v>38</v>
      </c>
      <c r="B43" s="79" t="e">
        <f>VLOOKUP($A43,'v-baza'!$B$7:C$202,COLUMN('v-baza'!C:C)-1,FALSE)</f>
        <v>#N/A</v>
      </c>
      <c r="C43" s="79" t="e">
        <f>VLOOKUP($A43,'v-baza'!$B$7:D$202,COLUMN('v-baza'!D:D)-1,FALSE)</f>
        <v>#N/A</v>
      </c>
      <c r="D43" s="79" t="e">
        <f>VLOOKUP($A43,'v-baza'!$B$7:E$202,COLUMN('v-baza'!E:E)-1,FALSE)</f>
        <v>#N/A</v>
      </c>
      <c r="E43" s="79" t="e">
        <f>VLOOKUP($A43,'v-baza'!$B$7:F$202,COLUMN('v-baza'!F:F)-1,FALSE)</f>
        <v>#N/A</v>
      </c>
      <c r="F43" s="79" t="e">
        <f>VLOOKUP($A43,'v-baza'!$B$7:G$202,COLUMN('v-baza'!G:G)-1,FALSE)</f>
        <v>#N/A</v>
      </c>
      <c r="G43" s="79" t="e">
        <f>VLOOKUP($A43,'v-baza'!$B$7:H$202,COLUMN('v-baza'!H:H)-1,FALSE)</f>
        <v>#N/A</v>
      </c>
      <c r="H43" s="79" t="e">
        <f>VLOOKUP($A43,'v-baza'!$B$7:I$202,COLUMN('v-baza'!I:I)-1,FALSE)</f>
        <v>#N/A</v>
      </c>
      <c r="I43" t="e">
        <f>VLOOKUP($A43,'v-baza'!$B$7:J$202,COLUMN('v-baza'!J:J)-1,FALSE)</f>
        <v>#N/A</v>
      </c>
      <c r="J43" t="e">
        <f>VLOOKUP($A43,'v-baza'!$B$7:K$202,COLUMN('v-baza'!K:K)-1,FALSE)</f>
        <v>#N/A</v>
      </c>
      <c r="K43" s="44" t="e">
        <f>VLOOKUP($A43,'v-baza'!$B$7:L$202,COLUMN('v-baza'!L:L)-1,FALSE)</f>
        <v>#N/A</v>
      </c>
    </row>
    <row r="44" spans="1:11">
      <c r="A44">
        <v>39</v>
      </c>
      <c r="B44" s="79" t="e">
        <f>VLOOKUP($A44,'v-baza'!$B$7:C$202,COLUMN('v-baza'!C:C)-1,FALSE)</f>
        <v>#N/A</v>
      </c>
      <c r="C44" s="79" t="e">
        <f>VLOOKUP($A44,'v-baza'!$B$7:D$202,COLUMN('v-baza'!D:D)-1,FALSE)</f>
        <v>#N/A</v>
      </c>
      <c r="D44" s="79" t="e">
        <f>VLOOKUP($A44,'v-baza'!$B$7:E$202,COLUMN('v-baza'!E:E)-1,FALSE)</f>
        <v>#N/A</v>
      </c>
      <c r="E44" s="79" t="e">
        <f>VLOOKUP($A44,'v-baza'!$B$7:F$202,COLUMN('v-baza'!F:F)-1,FALSE)</f>
        <v>#N/A</v>
      </c>
      <c r="F44" s="79" t="e">
        <f>VLOOKUP($A44,'v-baza'!$B$7:G$202,COLUMN('v-baza'!G:G)-1,FALSE)</f>
        <v>#N/A</v>
      </c>
      <c r="G44" s="79" t="e">
        <f>VLOOKUP($A44,'v-baza'!$B$7:H$202,COLUMN('v-baza'!H:H)-1,FALSE)</f>
        <v>#N/A</v>
      </c>
      <c r="H44" s="79" t="e">
        <f>VLOOKUP($A44,'v-baza'!$B$7:I$202,COLUMN('v-baza'!I:I)-1,FALSE)</f>
        <v>#N/A</v>
      </c>
      <c r="I44" t="e">
        <f>VLOOKUP($A44,'v-baza'!$B$7:J$202,COLUMN('v-baza'!J:J)-1,FALSE)</f>
        <v>#N/A</v>
      </c>
      <c r="J44" t="e">
        <f>VLOOKUP($A44,'v-baza'!$B$7:K$202,COLUMN('v-baza'!K:K)-1,FALSE)</f>
        <v>#N/A</v>
      </c>
      <c r="K44" s="44" t="e">
        <f>VLOOKUP($A44,'v-baza'!$B$7:L$202,COLUMN('v-baza'!L:L)-1,FALSE)</f>
        <v>#N/A</v>
      </c>
    </row>
    <row r="45" spans="1:11">
      <c r="A45">
        <v>40</v>
      </c>
      <c r="B45" s="79" t="e">
        <f>VLOOKUP($A45,'v-baza'!$B$7:C$202,COLUMN('v-baza'!C:C)-1,FALSE)</f>
        <v>#N/A</v>
      </c>
      <c r="C45" s="79" t="e">
        <f>VLOOKUP($A45,'v-baza'!$B$7:D$202,COLUMN('v-baza'!D:D)-1,FALSE)</f>
        <v>#N/A</v>
      </c>
      <c r="D45" s="79" t="e">
        <f>VLOOKUP($A45,'v-baza'!$B$7:E$202,COLUMN('v-baza'!E:E)-1,FALSE)</f>
        <v>#N/A</v>
      </c>
      <c r="E45" s="79" t="e">
        <f>VLOOKUP($A45,'v-baza'!$B$7:F$202,COLUMN('v-baza'!F:F)-1,FALSE)</f>
        <v>#N/A</v>
      </c>
      <c r="F45" s="79" t="e">
        <f>VLOOKUP($A45,'v-baza'!$B$7:G$202,COLUMN('v-baza'!G:G)-1,FALSE)</f>
        <v>#N/A</v>
      </c>
      <c r="G45" s="79" t="e">
        <f>VLOOKUP($A45,'v-baza'!$B$7:H$202,COLUMN('v-baza'!H:H)-1,FALSE)</f>
        <v>#N/A</v>
      </c>
      <c r="H45" s="79" t="e">
        <f>VLOOKUP($A45,'v-baza'!$B$7:I$202,COLUMN('v-baza'!I:I)-1,FALSE)</f>
        <v>#N/A</v>
      </c>
      <c r="I45" t="e">
        <f>VLOOKUP($A45,'v-baza'!$B$7:J$202,COLUMN('v-baza'!J:J)-1,FALSE)</f>
        <v>#N/A</v>
      </c>
      <c r="J45" t="e">
        <f>VLOOKUP($A45,'v-baza'!$B$7:K$202,COLUMN('v-baza'!K:K)-1,FALSE)</f>
        <v>#N/A</v>
      </c>
      <c r="K45" s="44" t="e">
        <f>VLOOKUP($A45,'v-baza'!$B$7:L$202,COLUMN('v-baza'!L:L)-1,FALSE)</f>
        <v>#N/A</v>
      </c>
    </row>
    <row r="46" spans="1:11">
      <c r="A46">
        <v>41</v>
      </c>
      <c r="B46" s="79" t="e">
        <f>VLOOKUP($A46,'v-baza'!$B$7:C$202,COLUMN('v-baza'!C:C)-1,FALSE)</f>
        <v>#N/A</v>
      </c>
      <c r="C46" s="79" t="e">
        <f>VLOOKUP($A46,'v-baza'!$B$7:D$202,COLUMN('v-baza'!D:D)-1,FALSE)</f>
        <v>#N/A</v>
      </c>
      <c r="D46" s="79" t="e">
        <f>VLOOKUP($A46,'v-baza'!$B$7:E$202,COLUMN('v-baza'!E:E)-1,FALSE)</f>
        <v>#N/A</v>
      </c>
      <c r="E46" s="79" t="e">
        <f>VLOOKUP($A46,'v-baza'!$B$7:F$202,COLUMN('v-baza'!F:F)-1,FALSE)</f>
        <v>#N/A</v>
      </c>
      <c r="F46" s="79" t="e">
        <f>VLOOKUP($A46,'v-baza'!$B$7:G$202,COLUMN('v-baza'!G:G)-1,FALSE)</f>
        <v>#N/A</v>
      </c>
      <c r="G46" s="79" t="e">
        <f>VLOOKUP($A46,'v-baza'!$B$7:H$202,COLUMN('v-baza'!H:H)-1,FALSE)</f>
        <v>#N/A</v>
      </c>
      <c r="H46" s="79" t="e">
        <f>VLOOKUP($A46,'v-baza'!$B$7:I$202,COLUMN('v-baza'!I:I)-1,FALSE)</f>
        <v>#N/A</v>
      </c>
      <c r="I46" t="e">
        <f>VLOOKUP($A46,'v-baza'!$B$7:J$202,COLUMN('v-baza'!J:J)-1,FALSE)</f>
        <v>#N/A</v>
      </c>
      <c r="J46" t="e">
        <f>VLOOKUP($A46,'v-baza'!$B$7:K$202,COLUMN('v-baza'!K:K)-1,FALSE)</f>
        <v>#N/A</v>
      </c>
      <c r="K46" s="44" t="e">
        <f>VLOOKUP($A46,'v-baza'!$B$7:L$202,COLUMN('v-baza'!L:L)-1,FALSE)</f>
        <v>#N/A</v>
      </c>
    </row>
    <row r="47" spans="1:11">
      <c r="A47">
        <v>42</v>
      </c>
      <c r="B47" s="79" t="e">
        <f>VLOOKUP($A47,'v-baza'!$B$7:C$202,COLUMN('v-baza'!C:C)-1,FALSE)</f>
        <v>#N/A</v>
      </c>
      <c r="C47" s="79" t="e">
        <f>VLOOKUP($A47,'v-baza'!$B$7:D$202,COLUMN('v-baza'!D:D)-1,FALSE)</f>
        <v>#N/A</v>
      </c>
      <c r="D47" s="79" t="e">
        <f>VLOOKUP($A47,'v-baza'!$B$7:E$202,COLUMN('v-baza'!E:E)-1,FALSE)</f>
        <v>#N/A</v>
      </c>
      <c r="E47" s="79" t="e">
        <f>VLOOKUP($A47,'v-baza'!$B$7:F$202,COLUMN('v-baza'!F:F)-1,FALSE)</f>
        <v>#N/A</v>
      </c>
      <c r="F47" s="79" t="e">
        <f>VLOOKUP($A47,'v-baza'!$B$7:G$202,COLUMN('v-baza'!G:G)-1,FALSE)</f>
        <v>#N/A</v>
      </c>
      <c r="G47" s="79" t="e">
        <f>VLOOKUP($A47,'v-baza'!$B$7:H$202,COLUMN('v-baza'!H:H)-1,FALSE)</f>
        <v>#N/A</v>
      </c>
      <c r="H47" s="79" t="e">
        <f>VLOOKUP($A47,'v-baza'!$B$7:I$202,COLUMN('v-baza'!I:I)-1,FALSE)</f>
        <v>#N/A</v>
      </c>
      <c r="I47" t="e">
        <f>VLOOKUP($A47,'v-baza'!$B$7:J$202,COLUMN('v-baza'!J:J)-1,FALSE)</f>
        <v>#N/A</v>
      </c>
      <c r="J47" t="e">
        <f>VLOOKUP($A47,'v-baza'!$B$7:K$202,COLUMN('v-baza'!K:K)-1,FALSE)</f>
        <v>#N/A</v>
      </c>
      <c r="K47" s="44" t="e">
        <f>VLOOKUP($A47,'v-baza'!$B$7:L$202,COLUMN('v-baza'!L:L)-1,FALSE)</f>
        <v>#N/A</v>
      </c>
    </row>
    <row r="48" spans="1:11">
      <c r="A48">
        <v>43</v>
      </c>
      <c r="B48" s="79" t="e">
        <f>VLOOKUP($A48,'v-baza'!$B$7:C$202,COLUMN('v-baza'!C:C)-1,FALSE)</f>
        <v>#N/A</v>
      </c>
      <c r="C48" s="79" t="e">
        <f>VLOOKUP($A48,'v-baza'!$B$7:D$202,COLUMN('v-baza'!D:D)-1,FALSE)</f>
        <v>#N/A</v>
      </c>
      <c r="D48" s="79" t="e">
        <f>VLOOKUP($A48,'v-baza'!$B$7:E$202,COLUMN('v-baza'!E:E)-1,FALSE)</f>
        <v>#N/A</v>
      </c>
      <c r="E48" s="79" t="e">
        <f>VLOOKUP($A48,'v-baza'!$B$7:F$202,COLUMN('v-baza'!F:F)-1,FALSE)</f>
        <v>#N/A</v>
      </c>
      <c r="F48" s="79" t="e">
        <f>VLOOKUP($A48,'v-baza'!$B$7:G$202,COLUMN('v-baza'!G:G)-1,FALSE)</f>
        <v>#N/A</v>
      </c>
      <c r="G48" s="79" t="e">
        <f>VLOOKUP($A48,'v-baza'!$B$7:H$202,COLUMN('v-baza'!H:H)-1,FALSE)</f>
        <v>#N/A</v>
      </c>
      <c r="H48" s="79" t="e">
        <f>VLOOKUP($A48,'v-baza'!$B$7:I$202,COLUMN('v-baza'!I:I)-1,FALSE)</f>
        <v>#N/A</v>
      </c>
      <c r="I48" t="e">
        <f>VLOOKUP($A48,'v-baza'!$B$7:J$202,COLUMN('v-baza'!J:J)-1,FALSE)</f>
        <v>#N/A</v>
      </c>
      <c r="J48" t="e">
        <f>VLOOKUP($A48,'v-baza'!$B$7:K$202,COLUMN('v-baza'!K:K)-1,FALSE)</f>
        <v>#N/A</v>
      </c>
      <c r="K48" s="44" t="e">
        <f>VLOOKUP($A48,'v-baza'!$B$7:L$202,COLUMN('v-baza'!L:L)-1,FALSE)</f>
        <v>#N/A</v>
      </c>
    </row>
    <row r="49" spans="1:11">
      <c r="A49">
        <v>44</v>
      </c>
      <c r="B49" s="79" t="e">
        <f>VLOOKUP($A49,'v-baza'!$B$7:C$202,COLUMN('v-baza'!C:C)-1,FALSE)</f>
        <v>#N/A</v>
      </c>
      <c r="C49" s="79" t="e">
        <f>VLOOKUP($A49,'v-baza'!$B$7:D$202,COLUMN('v-baza'!D:D)-1,FALSE)</f>
        <v>#N/A</v>
      </c>
      <c r="D49" s="79" t="e">
        <f>VLOOKUP($A49,'v-baza'!$B$7:E$202,COLUMN('v-baza'!E:E)-1,FALSE)</f>
        <v>#N/A</v>
      </c>
      <c r="E49" s="79" t="e">
        <f>VLOOKUP($A49,'v-baza'!$B$7:F$202,COLUMN('v-baza'!F:F)-1,FALSE)</f>
        <v>#N/A</v>
      </c>
      <c r="F49" s="79" t="e">
        <f>VLOOKUP($A49,'v-baza'!$B$7:G$202,COLUMN('v-baza'!G:G)-1,FALSE)</f>
        <v>#N/A</v>
      </c>
      <c r="G49" s="79" t="e">
        <f>VLOOKUP($A49,'v-baza'!$B$7:H$202,COLUMN('v-baza'!H:H)-1,FALSE)</f>
        <v>#N/A</v>
      </c>
      <c r="H49" s="79" t="e">
        <f>VLOOKUP($A49,'v-baza'!$B$7:I$202,COLUMN('v-baza'!I:I)-1,FALSE)</f>
        <v>#N/A</v>
      </c>
      <c r="I49" t="e">
        <f>VLOOKUP($A49,'v-baza'!$B$7:J$202,COLUMN('v-baza'!J:J)-1,FALSE)</f>
        <v>#N/A</v>
      </c>
      <c r="J49" t="e">
        <f>VLOOKUP($A49,'v-baza'!$B$7:K$202,COLUMN('v-baza'!K:K)-1,FALSE)</f>
        <v>#N/A</v>
      </c>
      <c r="K49" s="44" t="e">
        <f>VLOOKUP($A49,'v-baza'!$B$7:L$202,COLUMN('v-baza'!L:L)-1,FALSE)</f>
        <v>#N/A</v>
      </c>
    </row>
    <row r="50" spans="1:11">
      <c r="A50">
        <v>45</v>
      </c>
      <c r="B50" s="79" t="e">
        <f>VLOOKUP($A50,'v-baza'!$B$7:C$202,COLUMN('v-baza'!C:C)-1,FALSE)</f>
        <v>#N/A</v>
      </c>
      <c r="C50" s="79" t="e">
        <f>VLOOKUP($A50,'v-baza'!$B$7:D$202,COLUMN('v-baza'!D:D)-1,FALSE)</f>
        <v>#N/A</v>
      </c>
      <c r="D50" s="79" t="e">
        <f>VLOOKUP($A50,'v-baza'!$B$7:E$202,COLUMN('v-baza'!E:E)-1,FALSE)</f>
        <v>#N/A</v>
      </c>
      <c r="E50" s="79" t="e">
        <f>VLOOKUP($A50,'v-baza'!$B$7:F$202,COLUMN('v-baza'!F:F)-1,FALSE)</f>
        <v>#N/A</v>
      </c>
      <c r="F50" s="79" t="e">
        <f>VLOOKUP($A50,'v-baza'!$B$7:G$202,COLUMN('v-baza'!G:G)-1,FALSE)</f>
        <v>#N/A</v>
      </c>
      <c r="G50" s="79" t="e">
        <f>VLOOKUP($A50,'v-baza'!$B$7:H$202,COLUMN('v-baza'!H:H)-1,FALSE)</f>
        <v>#N/A</v>
      </c>
      <c r="H50" s="79" t="e">
        <f>VLOOKUP($A50,'v-baza'!$B$7:I$202,COLUMN('v-baza'!I:I)-1,FALSE)</f>
        <v>#N/A</v>
      </c>
      <c r="I50" t="e">
        <f>VLOOKUP($A50,'v-baza'!$B$7:J$202,COLUMN('v-baza'!J:J)-1,FALSE)</f>
        <v>#N/A</v>
      </c>
      <c r="J50" t="e">
        <f>VLOOKUP($A50,'v-baza'!$B$7:K$202,COLUMN('v-baza'!K:K)-1,FALSE)</f>
        <v>#N/A</v>
      </c>
      <c r="K50" s="44" t="e">
        <f>VLOOKUP($A50,'v-baza'!$B$7:L$202,COLUMN('v-baza'!L:L)-1,FALSE)</f>
        <v>#N/A</v>
      </c>
    </row>
    <row r="51" spans="1:11">
      <c r="A51">
        <v>46</v>
      </c>
      <c r="B51" s="79" t="e">
        <f>VLOOKUP($A51,'v-baza'!$B$7:C$202,COLUMN('v-baza'!C:C)-1,FALSE)</f>
        <v>#N/A</v>
      </c>
      <c r="C51" s="79" t="e">
        <f>VLOOKUP($A51,'v-baza'!$B$7:D$202,COLUMN('v-baza'!D:D)-1,FALSE)</f>
        <v>#N/A</v>
      </c>
      <c r="D51" s="79" t="e">
        <f>VLOOKUP($A51,'v-baza'!$B$7:E$202,COLUMN('v-baza'!E:E)-1,FALSE)</f>
        <v>#N/A</v>
      </c>
      <c r="E51" s="79" t="e">
        <f>VLOOKUP($A51,'v-baza'!$B$7:F$202,COLUMN('v-baza'!F:F)-1,FALSE)</f>
        <v>#N/A</v>
      </c>
      <c r="F51" s="79" t="e">
        <f>VLOOKUP($A51,'v-baza'!$B$7:G$202,COLUMN('v-baza'!G:G)-1,FALSE)</f>
        <v>#N/A</v>
      </c>
      <c r="G51" s="79" t="e">
        <f>VLOOKUP($A51,'v-baza'!$B$7:H$202,COLUMN('v-baza'!H:H)-1,FALSE)</f>
        <v>#N/A</v>
      </c>
      <c r="H51" s="79" t="e">
        <f>VLOOKUP($A51,'v-baza'!$B$7:I$202,COLUMN('v-baza'!I:I)-1,FALSE)</f>
        <v>#N/A</v>
      </c>
      <c r="I51" t="e">
        <f>VLOOKUP($A51,'v-baza'!$B$7:J$202,COLUMN('v-baza'!J:J)-1,FALSE)</f>
        <v>#N/A</v>
      </c>
      <c r="J51" t="e">
        <f>VLOOKUP($A51,'v-baza'!$B$7:K$202,COLUMN('v-baza'!K:K)-1,FALSE)</f>
        <v>#N/A</v>
      </c>
      <c r="K51" s="44" t="e">
        <f>VLOOKUP($A51,'v-baza'!$B$7:L$202,COLUMN('v-baza'!L:L)-1,FALSE)</f>
        <v>#N/A</v>
      </c>
    </row>
    <row r="52" spans="1:11">
      <c r="A52">
        <v>47</v>
      </c>
      <c r="B52" s="79" t="e">
        <f>VLOOKUP($A52,'v-baza'!$B$7:C$202,COLUMN('v-baza'!C:C)-1,FALSE)</f>
        <v>#N/A</v>
      </c>
      <c r="C52" s="79" t="e">
        <f>VLOOKUP($A52,'v-baza'!$B$7:D$202,COLUMN('v-baza'!D:D)-1,FALSE)</f>
        <v>#N/A</v>
      </c>
      <c r="D52" s="79" t="e">
        <f>VLOOKUP($A52,'v-baza'!$B$7:E$202,COLUMN('v-baza'!E:E)-1,FALSE)</f>
        <v>#N/A</v>
      </c>
      <c r="E52" s="79" t="e">
        <f>VLOOKUP($A52,'v-baza'!$B$7:F$202,COLUMN('v-baza'!F:F)-1,FALSE)</f>
        <v>#N/A</v>
      </c>
      <c r="F52" s="79" t="e">
        <f>VLOOKUP($A52,'v-baza'!$B$7:G$202,COLUMN('v-baza'!G:G)-1,FALSE)</f>
        <v>#N/A</v>
      </c>
      <c r="G52" s="79" t="e">
        <f>VLOOKUP($A52,'v-baza'!$B$7:H$202,COLUMN('v-baza'!H:H)-1,FALSE)</f>
        <v>#N/A</v>
      </c>
      <c r="H52" s="79" t="e">
        <f>VLOOKUP($A52,'v-baza'!$B$7:I$202,COLUMN('v-baza'!I:I)-1,FALSE)</f>
        <v>#N/A</v>
      </c>
      <c r="I52" t="e">
        <f>VLOOKUP($A52,'v-baza'!$B$7:J$202,COLUMN('v-baza'!J:J)-1,FALSE)</f>
        <v>#N/A</v>
      </c>
      <c r="J52" t="e">
        <f>VLOOKUP($A52,'v-baza'!$B$7:K$202,COLUMN('v-baza'!K:K)-1,FALSE)</f>
        <v>#N/A</v>
      </c>
      <c r="K52" s="44" t="e">
        <f>VLOOKUP($A52,'v-baza'!$B$7:L$202,COLUMN('v-baza'!L:L)-1,FALSE)</f>
        <v>#N/A</v>
      </c>
    </row>
    <row r="53" spans="1:11">
      <c r="A53">
        <v>48</v>
      </c>
      <c r="B53" s="79" t="e">
        <f>VLOOKUP($A53,'v-baza'!$B$7:C$202,COLUMN('v-baza'!C:C)-1,FALSE)</f>
        <v>#N/A</v>
      </c>
      <c r="C53" s="79" t="e">
        <f>VLOOKUP($A53,'v-baza'!$B$7:D$202,COLUMN('v-baza'!D:D)-1,FALSE)</f>
        <v>#N/A</v>
      </c>
      <c r="D53" s="79" t="e">
        <f>VLOOKUP($A53,'v-baza'!$B$7:E$202,COLUMN('v-baza'!E:E)-1,FALSE)</f>
        <v>#N/A</v>
      </c>
      <c r="E53" s="79" t="e">
        <f>VLOOKUP($A53,'v-baza'!$B$7:F$202,COLUMN('v-baza'!F:F)-1,FALSE)</f>
        <v>#N/A</v>
      </c>
      <c r="F53" s="79" t="e">
        <f>VLOOKUP($A53,'v-baza'!$B$7:G$202,COLUMN('v-baza'!G:G)-1,FALSE)</f>
        <v>#N/A</v>
      </c>
      <c r="G53" s="79" t="e">
        <f>VLOOKUP($A53,'v-baza'!$B$7:H$202,COLUMN('v-baza'!H:H)-1,FALSE)</f>
        <v>#N/A</v>
      </c>
      <c r="H53" s="79" t="e">
        <f>VLOOKUP($A53,'v-baza'!$B$7:I$202,COLUMN('v-baza'!I:I)-1,FALSE)</f>
        <v>#N/A</v>
      </c>
      <c r="I53" t="e">
        <f>VLOOKUP($A53,'v-baza'!$B$7:J$202,COLUMN('v-baza'!J:J)-1,FALSE)</f>
        <v>#N/A</v>
      </c>
      <c r="J53" t="e">
        <f>VLOOKUP($A53,'v-baza'!$B$7:K$202,COLUMN('v-baza'!K:K)-1,FALSE)</f>
        <v>#N/A</v>
      </c>
      <c r="K53" s="44" t="e">
        <f>VLOOKUP($A53,'v-baza'!$B$7:L$202,COLUMN('v-baza'!L:L)-1,FALSE)</f>
        <v>#N/A</v>
      </c>
    </row>
    <row r="54" spans="1:11">
      <c r="A54">
        <v>49</v>
      </c>
      <c r="B54" s="79" t="e">
        <f>VLOOKUP($A54,'v-baza'!$B$7:C$202,COLUMN('v-baza'!C:C)-1,FALSE)</f>
        <v>#N/A</v>
      </c>
      <c r="C54" s="79" t="e">
        <f>VLOOKUP($A54,'v-baza'!$B$7:D$202,COLUMN('v-baza'!D:D)-1,FALSE)</f>
        <v>#N/A</v>
      </c>
      <c r="D54" s="79" t="e">
        <f>VLOOKUP($A54,'v-baza'!$B$7:E$202,COLUMN('v-baza'!E:E)-1,FALSE)</f>
        <v>#N/A</v>
      </c>
      <c r="E54" s="79" t="e">
        <f>VLOOKUP($A54,'v-baza'!$B$7:F$202,COLUMN('v-baza'!F:F)-1,FALSE)</f>
        <v>#N/A</v>
      </c>
      <c r="F54" s="79" t="e">
        <f>VLOOKUP($A54,'v-baza'!$B$7:G$202,COLUMN('v-baza'!G:G)-1,FALSE)</f>
        <v>#N/A</v>
      </c>
      <c r="G54" s="79" t="e">
        <f>VLOOKUP($A54,'v-baza'!$B$7:H$202,COLUMN('v-baza'!H:H)-1,FALSE)</f>
        <v>#N/A</v>
      </c>
      <c r="H54" s="79" t="e">
        <f>VLOOKUP($A54,'v-baza'!$B$7:I$202,COLUMN('v-baza'!I:I)-1,FALSE)</f>
        <v>#N/A</v>
      </c>
      <c r="I54" t="e">
        <f>VLOOKUP($A54,'v-baza'!$B$7:J$202,COLUMN('v-baza'!J:J)-1,FALSE)</f>
        <v>#N/A</v>
      </c>
      <c r="J54" t="e">
        <f>VLOOKUP($A54,'v-baza'!$B$7:K$202,COLUMN('v-baza'!K:K)-1,FALSE)</f>
        <v>#N/A</v>
      </c>
      <c r="K54" s="44" t="e">
        <f>VLOOKUP($A54,'v-baza'!$B$7:L$202,COLUMN('v-baza'!L:L)-1,FALSE)</f>
        <v>#N/A</v>
      </c>
    </row>
    <row r="55" spans="1:11">
      <c r="A55">
        <v>50</v>
      </c>
      <c r="B55" s="79" t="e">
        <f>VLOOKUP($A55,'v-baza'!$B$7:C$202,COLUMN('v-baza'!C:C)-1,FALSE)</f>
        <v>#N/A</v>
      </c>
      <c r="C55" s="79" t="e">
        <f>VLOOKUP($A55,'v-baza'!$B$7:D$202,COLUMN('v-baza'!D:D)-1,FALSE)</f>
        <v>#N/A</v>
      </c>
      <c r="D55" s="79" t="e">
        <f>VLOOKUP($A55,'v-baza'!$B$7:E$202,COLUMN('v-baza'!E:E)-1,FALSE)</f>
        <v>#N/A</v>
      </c>
      <c r="E55" s="79" t="e">
        <f>VLOOKUP($A55,'v-baza'!$B$7:F$202,COLUMN('v-baza'!F:F)-1,FALSE)</f>
        <v>#N/A</v>
      </c>
      <c r="F55" s="79" t="e">
        <f>VLOOKUP($A55,'v-baza'!$B$7:G$202,COLUMN('v-baza'!G:G)-1,FALSE)</f>
        <v>#N/A</v>
      </c>
      <c r="G55" s="79" t="e">
        <f>VLOOKUP($A55,'v-baza'!$B$7:H$202,COLUMN('v-baza'!H:H)-1,FALSE)</f>
        <v>#N/A</v>
      </c>
      <c r="H55" s="79" t="e">
        <f>VLOOKUP($A55,'v-baza'!$B$7:I$202,COLUMN('v-baza'!I:I)-1,FALSE)</f>
        <v>#N/A</v>
      </c>
      <c r="I55" t="e">
        <f>VLOOKUP($A55,'v-baza'!$B$7:J$202,COLUMN('v-baza'!J:J)-1,FALSE)</f>
        <v>#N/A</v>
      </c>
      <c r="J55" t="e">
        <f>VLOOKUP($A55,'v-baza'!$B$7:K$202,COLUMN('v-baza'!K:K)-1,FALSE)</f>
        <v>#N/A</v>
      </c>
      <c r="K55" s="44" t="e">
        <f>VLOOKUP($A55,'v-baza'!$B$7:L$202,COLUMN('v-baza'!L:L)-1,FALSE)</f>
        <v>#N/A</v>
      </c>
    </row>
    <row r="56" spans="1:11">
      <c r="A56">
        <v>51</v>
      </c>
      <c r="B56" s="79" t="e">
        <f>VLOOKUP($A56,'v-baza'!$B$7:C$202,COLUMN('v-baza'!C:C)-1,FALSE)</f>
        <v>#N/A</v>
      </c>
      <c r="C56" s="79" t="e">
        <f>VLOOKUP($A56,'v-baza'!$B$7:D$202,COLUMN('v-baza'!D:D)-1,FALSE)</f>
        <v>#N/A</v>
      </c>
      <c r="D56" s="79" t="e">
        <f>VLOOKUP($A56,'v-baza'!$B$7:E$202,COLUMN('v-baza'!E:E)-1,FALSE)</f>
        <v>#N/A</v>
      </c>
      <c r="E56" s="79" t="e">
        <f>VLOOKUP($A56,'v-baza'!$B$7:F$202,COLUMN('v-baza'!F:F)-1,FALSE)</f>
        <v>#N/A</v>
      </c>
      <c r="F56" s="79" t="e">
        <f>VLOOKUP($A56,'v-baza'!$B$7:G$202,COLUMN('v-baza'!G:G)-1,FALSE)</f>
        <v>#N/A</v>
      </c>
      <c r="G56" s="79" t="e">
        <f>VLOOKUP($A56,'v-baza'!$B$7:H$202,COLUMN('v-baza'!H:H)-1,FALSE)</f>
        <v>#N/A</v>
      </c>
      <c r="H56" s="79" t="e">
        <f>VLOOKUP($A56,'v-baza'!$B$7:I$202,COLUMN('v-baza'!I:I)-1,FALSE)</f>
        <v>#N/A</v>
      </c>
      <c r="I56" t="e">
        <f>VLOOKUP($A56,'v-baza'!$B$7:J$202,COLUMN('v-baza'!J:J)-1,FALSE)</f>
        <v>#N/A</v>
      </c>
      <c r="J56" t="e">
        <f>VLOOKUP($A56,'v-baza'!$B$7:K$202,COLUMN('v-baza'!K:K)-1,FALSE)</f>
        <v>#N/A</v>
      </c>
      <c r="K56" s="44" t="e">
        <f>VLOOKUP($A56,'v-baza'!$B$7:L$202,COLUMN('v-baza'!L:L)-1,FALSE)</f>
        <v>#N/A</v>
      </c>
    </row>
    <row r="57" spans="1:11">
      <c r="A57">
        <v>52</v>
      </c>
      <c r="B57" s="79" t="e">
        <f>VLOOKUP($A57,'v-baza'!$B$7:C$202,COLUMN('v-baza'!C:C)-1,FALSE)</f>
        <v>#N/A</v>
      </c>
      <c r="C57" s="79" t="e">
        <f>VLOOKUP($A57,'v-baza'!$B$7:D$202,COLUMN('v-baza'!D:D)-1,FALSE)</f>
        <v>#N/A</v>
      </c>
      <c r="D57" s="79" t="e">
        <f>VLOOKUP($A57,'v-baza'!$B$7:E$202,COLUMN('v-baza'!E:E)-1,FALSE)</f>
        <v>#N/A</v>
      </c>
      <c r="E57" s="79" t="e">
        <f>VLOOKUP($A57,'v-baza'!$B$7:F$202,COLUMN('v-baza'!F:F)-1,FALSE)</f>
        <v>#N/A</v>
      </c>
      <c r="F57" s="79" t="e">
        <f>VLOOKUP($A57,'v-baza'!$B$7:G$202,COLUMN('v-baza'!G:G)-1,FALSE)</f>
        <v>#N/A</v>
      </c>
      <c r="G57" s="79" t="e">
        <f>VLOOKUP($A57,'v-baza'!$B$7:H$202,COLUMN('v-baza'!H:H)-1,FALSE)</f>
        <v>#N/A</v>
      </c>
      <c r="H57" s="79" t="e">
        <f>VLOOKUP($A57,'v-baza'!$B$7:I$202,COLUMN('v-baza'!I:I)-1,FALSE)</f>
        <v>#N/A</v>
      </c>
      <c r="I57" t="e">
        <f>VLOOKUP($A57,'v-baza'!$B$7:J$202,COLUMN('v-baza'!J:J)-1,FALSE)</f>
        <v>#N/A</v>
      </c>
      <c r="J57" t="e">
        <f>VLOOKUP($A57,'v-baza'!$B$7:K$202,COLUMN('v-baza'!K:K)-1,FALSE)</f>
        <v>#N/A</v>
      </c>
      <c r="K57" s="44" t="e">
        <f>VLOOKUP($A57,'v-baza'!$B$7:L$202,COLUMN('v-baza'!L:L)-1,FALSE)</f>
        <v>#N/A</v>
      </c>
    </row>
    <row r="58" spans="1:11">
      <c r="A58">
        <v>53</v>
      </c>
      <c r="B58" s="79" t="e">
        <f>VLOOKUP($A58,'v-baza'!$B$7:C$202,COLUMN('v-baza'!C:C)-1,FALSE)</f>
        <v>#N/A</v>
      </c>
      <c r="C58" s="79" t="e">
        <f>VLOOKUP($A58,'v-baza'!$B$7:D$202,COLUMN('v-baza'!D:D)-1,FALSE)</f>
        <v>#N/A</v>
      </c>
      <c r="D58" s="79" t="e">
        <f>VLOOKUP($A58,'v-baza'!$B$7:E$202,COLUMN('v-baza'!E:E)-1,FALSE)</f>
        <v>#N/A</v>
      </c>
      <c r="E58" s="79" t="e">
        <f>VLOOKUP($A58,'v-baza'!$B$7:F$202,COLUMN('v-baza'!F:F)-1,FALSE)</f>
        <v>#N/A</v>
      </c>
      <c r="F58" s="79" t="e">
        <f>VLOOKUP($A58,'v-baza'!$B$7:G$202,COLUMN('v-baza'!G:G)-1,FALSE)</f>
        <v>#N/A</v>
      </c>
      <c r="G58" s="79" t="e">
        <f>VLOOKUP($A58,'v-baza'!$B$7:H$202,COLUMN('v-baza'!H:H)-1,FALSE)</f>
        <v>#N/A</v>
      </c>
      <c r="H58" s="79" t="e">
        <f>VLOOKUP($A58,'v-baza'!$B$7:I$202,COLUMN('v-baza'!I:I)-1,FALSE)</f>
        <v>#N/A</v>
      </c>
      <c r="I58" t="e">
        <f>VLOOKUP($A58,'v-baza'!$B$7:J$202,COLUMN('v-baza'!J:J)-1,FALSE)</f>
        <v>#N/A</v>
      </c>
      <c r="J58" t="e">
        <f>VLOOKUP($A58,'v-baza'!$B$7:K$202,COLUMN('v-baza'!K:K)-1,FALSE)</f>
        <v>#N/A</v>
      </c>
      <c r="K58" s="44" t="e">
        <f>VLOOKUP($A58,'v-baza'!$B$7:L$202,COLUMN('v-baza'!L:L)-1,FALSE)</f>
        <v>#N/A</v>
      </c>
    </row>
    <row r="59" spans="1:11">
      <c r="A59">
        <v>54</v>
      </c>
      <c r="B59" s="79" t="e">
        <f>VLOOKUP($A59,'v-baza'!$B$7:C$202,COLUMN('v-baza'!C:C)-1,FALSE)</f>
        <v>#N/A</v>
      </c>
      <c r="C59" s="79" t="e">
        <f>VLOOKUP($A59,'v-baza'!$B$7:D$202,COLUMN('v-baza'!D:D)-1,FALSE)</f>
        <v>#N/A</v>
      </c>
      <c r="D59" s="79" t="e">
        <f>VLOOKUP($A59,'v-baza'!$B$7:E$202,COLUMN('v-baza'!E:E)-1,FALSE)</f>
        <v>#N/A</v>
      </c>
      <c r="E59" s="79" t="e">
        <f>VLOOKUP($A59,'v-baza'!$B$7:F$202,COLUMN('v-baza'!F:F)-1,FALSE)</f>
        <v>#N/A</v>
      </c>
      <c r="F59" s="79" t="e">
        <f>VLOOKUP($A59,'v-baza'!$B$7:G$202,COLUMN('v-baza'!G:G)-1,FALSE)</f>
        <v>#N/A</v>
      </c>
      <c r="G59" s="79" t="e">
        <f>VLOOKUP($A59,'v-baza'!$B$7:H$202,COLUMN('v-baza'!H:H)-1,FALSE)</f>
        <v>#N/A</v>
      </c>
      <c r="H59" s="79" t="e">
        <f>VLOOKUP($A59,'v-baza'!$B$7:I$202,COLUMN('v-baza'!I:I)-1,FALSE)</f>
        <v>#N/A</v>
      </c>
      <c r="I59" t="e">
        <f>VLOOKUP($A59,'v-baza'!$B$7:J$202,COLUMN('v-baza'!J:J)-1,FALSE)</f>
        <v>#N/A</v>
      </c>
      <c r="J59" t="e">
        <f>VLOOKUP($A59,'v-baza'!$B$7:K$202,COLUMN('v-baza'!K:K)-1,FALSE)</f>
        <v>#N/A</v>
      </c>
      <c r="K59" s="44" t="e">
        <f>VLOOKUP($A59,'v-baza'!$B$7:L$202,COLUMN('v-baza'!L:L)-1,FALSE)</f>
        <v>#N/A</v>
      </c>
    </row>
    <row r="60" spans="1:11">
      <c r="A60">
        <v>55</v>
      </c>
      <c r="B60" s="79" t="e">
        <f>VLOOKUP($A60,'v-baza'!$B$7:C$202,COLUMN('v-baza'!C:C)-1,FALSE)</f>
        <v>#N/A</v>
      </c>
      <c r="C60" s="79" t="e">
        <f>VLOOKUP($A60,'v-baza'!$B$7:D$202,COLUMN('v-baza'!D:D)-1,FALSE)</f>
        <v>#N/A</v>
      </c>
      <c r="D60" s="79" t="e">
        <f>VLOOKUP($A60,'v-baza'!$B$7:E$202,COLUMN('v-baza'!E:E)-1,FALSE)</f>
        <v>#N/A</v>
      </c>
      <c r="E60" s="79" t="e">
        <f>VLOOKUP($A60,'v-baza'!$B$7:F$202,COLUMN('v-baza'!F:F)-1,FALSE)</f>
        <v>#N/A</v>
      </c>
      <c r="F60" s="79" t="e">
        <f>VLOOKUP($A60,'v-baza'!$B$7:G$202,COLUMN('v-baza'!G:G)-1,FALSE)</f>
        <v>#N/A</v>
      </c>
      <c r="G60" s="79" t="e">
        <f>VLOOKUP($A60,'v-baza'!$B$7:H$202,COLUMN('v-baza'!H:H)-1,FALSE)</f>
        <v>#N/A</v>
      </c>
      <c r="H60" s="79" t="e">
        <f>VLOOKUP($A60,'v-baza'!$B$7:I$202,COLUMN('v-baza'!I:I)-1,FALSE)</f>
        <v>#N/A</v>
      </c>
      <c r="I60" t="e">
        <f>VLOOKUP($A60,'v-baza'!$B$7:J$202,COLUMN('v-baza'!J:J)-1,FALSE)</f>
        <v>#N/A</v>
      </c>
      <c r="J60" t="e">
        <f>VLOOKUP($A60,'v-baza'!$B$7:K$202,COLUMN('v-baza'!K:K)-1,FALSE)</f>
        <v>#N/A</v>
      </c>
      <c r="K60" s="44" t="e">
        <f>VLOOKUP($A60,'v-baza'!$B$7:L$202,COLUMN('v-baza'!L:L)-1,FALSE)</f>
        <v>#N/A</v>
      </c>
    </row>
    <row r="61" spans="1:11">
      <c r="A61">
        <v>56</v>
      </c>
      <c r="B61" s="79" t="e">
        <f>VLOOKUP($A61,'v-baza'!$B$7:C$202,COLUMN('v-baza'!C:C)-1,FALSE)</f>
        <v>#N/A</v>
      </c>
      <c r="C61" s="79" t="e">
        <f>VLOOKUP($A61,'v-baza'!$B$7:D$202,COLUMN('v-baza'!D:D)-1,FALSE)</f>
        <v>#N/A</v>
      </c>
      <c r="D61" s="79" t="e">
        <f>VLOOKUP($A61,'v-baza'!$B$7:E$202,COLUMN('v-baza'!E:E)-1,FALSE)</f>
        <v>#N/A</v>
      </c>
      <c r="E61" s="79" t="e">
        <f>VLOOKUP($A61,'v-baza'!$B$7:F$202,COLUMN('v-baza'!F:F)-1,FALSE)</f>
        <v>#N/A</v>
      </c>
      <c r="F61" s="79" t="e">
        <f>VLOOKUP($A61,'v-baza'!$B$7:G$202,COLUMN('v-baza'!G:G)-1,FALSE)</f>
        <v>#N/A</v>
      </c>
      <c r="G61" s="79" t="e">
        <f>VLOOKUP($A61,'v-baza'!$B$7:H$202,COLUMN('v-baza'!H:H)-1,FALSE)</f>
        <v>#N/A</v>
      </c>
      <c r="H61" s="79" t="e">
        <f>VLOOKUP($A61,'v-baza'!$B$7:I$202,COLUMN('v-baza'!I:I)-1,FALSE)</f>
        <v>#N/A</v>
      </c>
      <c r="I61" t="e">
        <f>VLOOKUP($A61,'v-baza'!$B$7:J$202,COLUMN('v-baza'!J:J)-1,FALSE)</f>
        <v>#N/A</v>
      </c>
      <c r="J61" t="e">
        <f>VLOOKUP($A61,'v-baza'!$B$7:K$202,COLUMN('v-baza'!K:K)-1,FALSE)</f>
        <v>#N/A</v>
      </c>
      <c r="K61" s="44" t="e">
        <f>VLOOKUP($A61,'v-baza'!$B$7:L$202,COLUMN('v-baza'!L:L)-1,FALSE)</f>
        <v>#N/A</v>
      </c>
    </row>
    <row r="62" spans="1:11">
      <c r="A62">
        <v>57</v>
      </c>
      <c r="B62" s="79" t="e">
        <f>VLOOKUP($A62,'v-baza'!$B$7:C$202,COLUMN('v-baza'!C:C)-1,FALSE)</f>
        <v>#N/A</v>
      </c>
      <c r="C62" s="79" t="e">
        <f>VLOOKUP($A62,'v-baza'!$B$7:D$202,COLUMN('v-baza'!D:D)-1,FALSE)</f>
        <v>#N/A</v>
      </c>
      <c r="D62" s="79" t="e">
        <f>VLOOKUP($A62,'v-baza'!$B$7:E$202,COLUMN('v-baza'!E:E)-1,FALSE)</f>
        <v>#N/A</v>
      </c>
      <c r="E62" s="79" t="e">
        <f>VLOOKUP($A62,'v-baza'!$B$7:F$202,COLUMN('v-baza'!F:F)-1,FALSE)</f>
        <v>#N/A</v>
      </c>
      <c r="F62" s="79" t="e">
        <f>VLOOKUP($A62,'v-baza'!$B$7:G$202,COLUMN('v-baza'!G:G)-1,FALSE)</f>
        <v>#N/A</v>
      </c>
      <c r="G62" s="79" t="e">
        <f>VLOOKUP($A62,'v-baza'!$B$7:H$202,COLUMN('v-baza'!H:H)-1,FALSE)</f>
        <v>#N/A</v>
      </c>
      <c r="H62" s="79" t="e">
        <f>VLOOKUP($A62,'v-baza'!$B$7:I$202,COLUMN('v-baza'!I:I)-1,FALSE)</f>
        <v>#N/A</v>
      </c>
      <c r="I62" t="e">
        <f>VLOOKUP($A62,'v-baza'!$B$7:J$202,COLUMN('v-baza'!J:J)-1,FALSE)</f>
        <v>#N/A</v>
      </c>
      <c r="J62" t="e">
        <f>VLOOKUP($A62,'v-baza'!$B$7:K$202,COLUMN('v-baza'!K:K)-1,FALSE)</f>
        <v>#N/A</v>
      </c>
      <c r="K62" s="44" t="e">
        <f>VLOOKUP($A62,'v-baza'!$B$7:L$202,COLUMN('v-baza'!L:L)-1,FALSE)</f>
        <v>#N/A</v>
      </c>
    </row>
    <row r="63" spans="1:11">
      <c r="A63">
        <v>58</v>
      </c>
      <c r="B63" s="79" t="e">
        <f>VLOOKUP($A63,'v-baza'!$B$7:C$202,COLUMN('v-baza'!C:C)-1,FALSE)</f>
        <v>#N/A</v>
      </c>
      <c r="C63" s="79" t="e">
        <f>VLOOKUP($A63,'v-baza'!$B$7:D$202,COLUMN('v-baza'!D:D)-1,FALSE)</f>
        <v>#N/A</v>
      </c>
      <c r="D63" s="79" t="e">
        <f>VLOOKUP($A63,'v-baza'!$B$7:E$202,COLUMN('v-baza'!E:E)-1,FALSE)</f>
        <v>#N/A</v>
      </c>
      <c r="E63" s="79" t="e">
        <f>VLOOKUP($A63,'v-baza'!$B$7:F$202,COLUMN('v-baza'!F:F)-1,FALSE)</f>
        <v>#N/A</v>
      </c>
      <c r="F63" s="79" t="e">
        <f>VLOOKUP($A63,'v-baza'!$B$7:G$202,COLUMN('v-baza'!G:G)-1,FALSE)</f>
        <v>#N/A</v>
      </c>
      <c r="G63" s="79" t="e">
        <f>VLOOKUP($A63,'v-baza'!$B$7:H$202,COLUMN('v-baza'!H:H)-1,FALSE)</f>
        <v>#N/A</v>
      </c>
      <c r="H63" s="79" t="e">
        <f>VLOOKUP($A63,'v-baza'!$B$7:I$202,COLUMN('v-baza'!I:I)-1,FALSE)</f>
        <v>#N/A</v>
      </c>
      <c r="I63" t="e">
        <f>VLOOKUP($A63,'v-baza'!$B$7:J$202,COLUMN('v-baza'!J:J)-1,FALSE)</f>
        <v>#N/A</v>
      </c>
      <c r="J63" t="e">
        <f>VLOOKUP($A63,'v-baza'!$B$7:K$202,COLUMN('v-baza'!K:K)-1,FALSE)</f>
        <v>#N/A</v>
      </c>
      <c r="K63" s="44" t="e">
        <f>VLOOKUP($A63,'v-baza'!$B$7:L$202,COLUMN('v-baza'!L:L)-1,FALSE)</f>
        <v>#N/A</v>
      </c>
    </row>
    <row r="64" spans="1:11">
      <c r="A64">
        <v>59</v>
      </c>
      <c r="B64" s="79" t="e">
        <f>VLOOKUP($A64,'v-baza'!$B$7:C$202,COLUMN('v-baza'!C:C)-1,FALSE)</f>
        <v>#N/A</v>
      </c>
      <c r="C64" s="79" t="e">
        <f>VLOOKUP($A64,'v-baza'!$B$7:D$202,COLUMN('v-baza'!D:D)-1,FALSE)</f>
        <v>#N/A</v>
      </c>
      <c r="D64" s="79" t="e">
        <f>VLOOKUP($A64,'v-baza'!$B$7:E$202,COLUMN('v-baza'!E:E)-1,FALSE)</f>
        <v>#N/A</v>
      </c>
      <c r="E64" s="79" t="e">
        <f>VLOOKUP($A64,'v-baza'!$B$7:F$202,COLUMN('v-baza'!F:F)-1,FALSE)</f>
        <v>#N/A</v>
      </c>
      <c r="F64" s="79" t="e">
        <f>VLOOKUP($A64,'v-baza'!$B$7:G$202,COLUMN('v-baza'!G:G)-1,FALSE)</f>
        <v>#N/A</v>
      </c>
      <c r="G64" s="79" t="e">
        <f>VLOOKUP($A64,'v-baza'!$B$7:H$202,COLUMN('v-baza'!H:H)-1,FALSE)</f>
        <v>#N/A</v>
      </c>
      <c r="H64" s="79" t="e">
        <f>VLOOKUP($A64,'v-baza'!$B$7:I$202,COLUMN('v-baza'!I:I)-1,FALSE)</f>
        <v>#N/A</v>
      </c>
      <c r="I64" t="e">
        <f>VLOOKUP($A64,'v-baza'!$B$7:J$202,COLUMN('v-baza'!J:J)-1,FALSE)</f>
        <v>#N/A</v>
      </c>
      <c r="J64" t="e">
        <f>VLOOKUP($A64,'v-baza'!$B$7:K$202,COLUMN('v-baza'!K:K)-1,FALSE)</f>
        <v>#N/A</v>
      </c>
      <c r="K64" s="44" t="e">
        <f>VLOOKUP($A64,'v-baza'!$B$7:L$202,COLUMN('v-baza'!L:L)-1,FALSE)</f>
        <v>#N/A</v>
      </c>
    </row>
    <row r="65" spans="1:11">
      <c r="A65">
        <v>60</v>
      </c>
      <c r="B65" s="79" t="e">
        <f>VLOOKUP($A65,'v-baza'!$B$7:C$202,COLUMN('v-baza'!C:C)-1,FALSE)</f>
        <v>#N/A</v>
      </c>
      <c r="C65" s="79" t="e">
        <f>VLOOKUP($A65,'v-baza'!$B$7:D$202,COLUMN('v-baza'!D:D)-1,FALSE)</f>
        <v>#N/A</v>
      </c>
      <c r="D65" s="79" t="e">
        <f>VLOOKUP($A65,'v-baza'!$B$7:E$202,COLUMN('v-baza'!E:E)-1,FALSE)</f>
        <v>#N/A</v>
      </c>
      <c r="E65" s="79" t="e">
        <f>VLOOKUP($A65,'v-baza'!$B$7:F$202,COLUMN('v-baza'!F:F)-1,FALSE)</f>
        <v>#N/A</v>
      </c>
      <c r="F65" s="79" t="e">
        <f>VLOOKUP($A65,'v-baza'!$B$7:G$202,COLUMN('v-baza'!G:G)-1,FALSE)</f>
        <v>#N/A</v>
      </c>
      <c r="G65" s="79" t="e">
        <f>VLOOKUP($A65,'v-baza'!$B$7:H$202,COLUMN('v-baza'!H:H)-1,FALSE)</f>
        <v>#N/A</v>
      </c>
      <c r="H65" s="79" t="e">
        <f>VLOOKUP($A65,'v-baza'!$B$7:I$202,COLUMN('v-baza'!I:I)-1,FALSE)</f>
        <v>#N/A</v>
      </c>
      <c r="I65" t="e">
        <f>VLOOKUP($A65,'v-baza'!$B$7:J$202,COLUMN('v-baza'!J:J)-1,FALSE)</f>
        <v>#N/A</v>
      </c>
      <c r="J65" t="e">
        <f>VLOOKUP($A65,'v-baza'!$B$7:K$202,COLUMN('v-baza'!K:K)-1,FALSE)</f>
        <v>#N/A</v>
      </c>
      <c r="K65" s="44" t="e">
        <f>VLOOKUP($A65,'v-baza'!$B$7:L$202,COLUMN('v-baza'!L:L)-1,FALSE)</f>
        <v>#N/A</v>
      </c>
    </row>
    <row r="66" spans="1:11">
      <c r="A66">
        <v>61</v>
      </c>
      <c r="B66" s="79" t="e">
        <f>VLOOKUP($A66,'v-baza'!$B$7:C$202,COLUMN('v-baza'!C:C)-1,FALSE)</f>
        <v>#N/A</v>
      </c>
      <c r="C66" s="79" t="e">
        <f>VLOOKUP($A66,'v-baza'!$B$7:D$202,COLUMN('v-baza'!D:D)-1,FALSE)</f>
        <v>#N/A</v>
      </c>
      <c r="D66" s="79" t="e">
        <f>VLOOKUP($A66,'v-baza'!$B$7:E$202,COLUMN('v-baza'!E:E)-1,FALSE)</f>
        <v>#N/A</v>
      </c>
      <c r="E66" s="79" t="e">
        <f>VLOOKUP($A66,'v-baza'!$B$7:F$202,COLUMN('v-baza'!F:F)-1,FALSE)</f>
        <v>#N/A</v>
      </c>
      <c r="F66" s="79" t="e">
        <f>VLOOKUP($A66,'v-baza'!$B$7:G$202,COLUMN('v-baza'!G:G)-1,FALSE)</f>
        <v>#N/A</v>
      </c>
      <c r="G66" s="79" t="e">
        <f>VLOOKUP($A66,'v-baza'!$B$7:H$202,COLUMN('v-baza'!H:H)-1,FALSE)</f>
        <v>#N/A</v>
      </c>
      <c r="H66" s="79" t="e">
        <f>VLOOKUP($A66,'v-baza'!$B$7:I$202,COLUMN('v-baza'!I:I)-1,FALSE)</f>
        <v>#N/A</v>
      </c>
      <c r="I66" t="e">
        <f>VLOOKUP($A66,'v-baza'!$B$7:J$202,COLUMN('v-baza'!J:J)-1,FALSE)</f>
        <v>#N/A</v>
      </c>
      <c r="J66" t="e">
        <f>VLOOKUP($A66,'v-baza'!$B$7:K$202,COLUMN('v-baza'!K:K)-1,FALSE)</f>
        <v>#N/A</v>
      </c>
      <c r="K66" s="44" t="e">
        <f>VLOOKUP($A66,'v-baza'!$B$7:L$202,COLUMN('v-baza'!L:L)-1,FALSE)</f>
        <v>#N/A</v>
      </c>
    </row>
    <row r="67" spans="1:11">
      <c r="A67">
        <v>62</v>
      </c>
      <c r="B67" s="79" t="e">
        <f>VLOOKUP($A67,'v-baza'!$B$7:C$202,COLUMN('v-baza'!C:C)-1,FALSE)</f>
        <v>#N/A</v>
      </c>
      <c r="C67" s="79" t="e">
        <f>VLOOKUP($A67,'v-baza'!$B$7:D$202,COLUMN('v-baza'!D:D)-1,FALSE)</f>
        <v>#N/A</v>
      </c>
      <c r="D67" s="79" t="e">
        <f>VLOOKUP($A67,'v-baza'!$B$7:E$202,COLUMN('v-baza'!E:E)-1,FALSE)</f>
        <v>#N/A</v>
      </c>
      <c r="E67" s="79" t="e">
        <f>VLOOKUP($A67,'v-baza'!$B$7:F$202,COLUMN('v-baza'!F:F)-1,FALSE)</f>
        <v>#N/A</v>
      </c>
      <c r="F67" s="79" t="e">
        <f>VLOOKUP($A67,'v-baza'!$B$7:G$202,COLUMN('v-baza'!G:G)-1,FALSE)</f>
        <v>#N/A</v>
      </c>
      <c r="G67" s="79" t="e">
        <f>VLOOKUP($A67,'v-baza'!$B$7:H$202,COLUMN('v-baza'!H:H)-1,FALSE)</f>
        <v>#N/A</v>
      </c>
      <c r="H67" s="79" t="e">
        <f>VLOOKUP($A67,'v-baza'!$B$7:I$202,COLUMN('v-baza'!I:I)-1,FALSE)</f>
        <v>#N/A</v>
      </c>
      <c r="I67" t="e">
        <f>VLOOKUP($A67,'v-baza'!$B$7:J$202,COLUMN('v-baza'!J:J)-1,FALSE)</f>
        <v>#N/A</v>
      </c>
      <c r="J67" t="e">
        <f>VLOOKUP($A67,'v-baza'!$B$7:K$202,COLUMN('v-baza'!K:K)-1,FALSE)</f>
        <v>#N/A</v>
      </c>
      <c r="K67" s="44" t="e">
        <f>VLOOKUP($A67,'v-baza'!$B$7:L$202,COLUMN('v-baza'!L:L)-1,FALSE)</f>
        <v>#N/A</v>
      </c>
    </row>
    <row r="68" spans="1:11">
      <c r="A68">
        <v>63</v>
      </c>
      <c r="B68" s="79" t="e">
        <f>VLOOKUP($A68,'v-baza'!$B$7:C$202,COLUMN('v-baza'!C:C)-1,FALSE)</f>
        <v>#N/A</v>
      </c>
      <c r="C68" s="79" t="e">
        <f>VLOOKUP($A68,'v-baza'!$B$7:D$202,COLUMN('v-baza'!D:D)-1,FALSE)</f>
        <v>#N/A</v>
      </c>
      <c r="D68" s="79" t="e">
        <f>VLOOKUP($A68,'v-baza'!$B$7:E$202,COLUMN('v-baza'!E:E)-1,FALSE)</f>
        <v>#N/A</v>
      </c>
      <c r="E68" s="79" t="e">
        <f>VLOOKUP($A68,'v-baza'!$B$7:F$202,COLUMN('v-baza'!F:F)-1,FALSE)</f>
        <v>#N/A</v>
      </c>
      <c r="F68" s="79" t="e">
        <f>VLOOKUP($A68,'v-baza'!$B$7:G$202,COLUMN('v-baza'!G:G)-1,FALSE)</f>
        <v>#N/A</v>
      </c>
      <c r="G68" s="79" t="e">
        <f>VLOOKUP($A68,'v-baza'!$B$7:H$202,COLUMN('v-baza'!H:H)-1,FALSE)</f>
        <v>#N/A</v>
      </c>
      <c r="H68" s="79" t="e">
        <f>VLOOKUP($A68,'v-baza'!$B$7:I$202,COLUMN('v-baza'!I:I)-1,FALSE)</f>
        <v>#N/A</v>
      </c>
      <c r="I68" t="e">
        <f>VLOOKUP($A68,'v-baza'!$B$7:J$202,COLUMN('v-baza'!J:J)-1,FALSE)</f>
        <v>#N/A</v>
      </c>
      <c r="J68" t="e">
        <f>VLOOKUP($A68,'v-baza'!$B$7:K$202,COLUMN('v-baza'!K:K)-1,FALSE)</f>
        <v>#N/A</v>
      </c>
      <c r="K68" s="44" t="e">
        <f>VLOOKUP($A68,'v-baza'!$B$7:L$202,COLUMN('v-baza'!L:L)-1,FALSE)</f>
        <v>#N/A</v>
      </c>
    </row>
    <row r="69" spans="1:11">
      <c r="A69">
        <v>64</v>
      </c>
      <c r="B69" s="79" t="e">
        <f>VLOOKUP($A69,'v-baza'!$B$7:C$202,COLUMN('v-baza'!C:C)-1,FALSE)</f>
        <v>#N/A</v>
      </c>
      <c r="C69" s="79" t="e">
        <f>VLOOKUP($A69,'v-baza'!$B$7:D$202,COLUMN('v-baza'!D:D)-1,FALSE)</f>
        <v>#N/A</v>
      </c>
      <c r="D69" s="79" t="e">
        <f>VLOOKUP($A69,'v-baza'!$B$7:E$202,COLUMN('v-baza'!E:E)-1,FALSE)</f>
        <v>#N/A</v>
      </c>
      <c r="E69" s="79" t="e">
        <f>VLOOKUP($A69,'v-baza'!$B$7:F$202,COLUMN('v-baza'!F:F)-1,FALSE)</f>
        <v>#N/A</v>
      </c>
      <c r="F69" s="79" t="e">
        <f>VLOOKUP($A69,'v-baza'!$B$7:G$202,COLUMN('v-baza'!G:G)-1,FALSE)</f>
        <v>#N/A</v>
      </c>
      <c r="G69" s="79" t="e">
        <f>VLOOKUP($A69,'v-baza'!$B$7:H$202,COLUMN('v-baza'!H:H)-1,FALSE)</f>
        <v>#N/A</v>
      </c>
      <c r="H69" s="79" t="e">
        <f>VLOOKUP($A69,'v-baza'!$B$7:I$202,COLUMN('v-baza'!I:I)-1,FALSE)</f>
        <v>#N/A</v>
      </c>
      <c r="I69" t="e">
        <f>VLOOKUP($A69,'v-baza'!$B$7:J$202,COLUMN('v-baza'!J:J)-1,FALSE)</f>
        <v>#N/A</v>
      </c>
      <c r="J69" t="e">
        <f>VLOOKUP($A69,'v-baza'!$B$7:K$202,COLUMN('v-baza'!K:K)-1,FALSE)</f>
        <v>#N/A</v>
      </c>
      <c r="K69" s="44" t="e">
        <f>VLOOKUP($A69,'v-baza'!$B$7:L$202,COLUMN('v-baza'!L:L)-1,FALSE)</f>
        <v>#N/A</v>
      </c>
    </row>
    <row r="70" spans="1:11">
      <c r="A70">
        <v>65</v>
      </c>
      <c r="B70" s="79" t="e">
        <f>VLOOKUP($A70,'v-baza'!$B$7:C$202,COLUMN('v-baza'!C:C)-1,FALSE)</f>
        <v>#N/A</v>
      </c>
      <c r="C70" s="79" t="e">
        <f>VLOOKUP($A70,'v-baza'!$B$7:D$202,COLUMN('v-baza'!D:D)-1,FALSE)</f>
        <v>#N/A</v>
      </c>
      <c r="D70" s="79" t="e">
        <f>VLOOKUP($A70,'v-baza'!$B$7:E$202,COLUMN('v-baza'!E:E)-1,FALSE)</f>
        <v>#N/A</v>
      </c>
      <c r="E70" s="79" t="e">
        <f>VLOOKUP($A70,'v-baza'!$B$7:F$202,COLUMN('v-baza'!F:F)-1,FALSE)</f>
        <v>#N/A</v>
      </c>
      <c r="F70" s="79" t="e">
        <f>VLOOKUP($A70,'v-baza'!$B$7:G$202,COLUMN('v-baza'!G:G)-1,FALSE)</f>
        <v>#N/A</v>
      </c>
      <c r="G70" s="79" t="e">
        <f>VLOOKUP($A70,'v-baza'!$B$7:H$202,COLUMN('v-baza'!H:H)-1,FALSE)</f>
        <v>#N/A</v>
      </c>
      <c r="H70" s="79" t="e">
        <f>VLOOKUP($A70,'v-baza'!$B$7:I$202,COLUMN('v-baza'!I:I)-1,FALSE)</f>
        <v>#N/A</v>
      </c>
      <c r="I70" t="e">
        <f>VLOOKUP($A70,'v-baza'!$B$7:J$202,COLUMN('v-baza'!J:J)-1,FALSE)</f>
        <v>#N/A</v>
      </c>
      <c r="J70" t="e">
        <f>VLOOKUP($A70,'v-baza'!$B$7:K$202,COLUMN('v-baza'!K:K)-1,FALSE)</f>
        <v>#N/A</v>
      </c>
      <c r="K70" s="44" t="e">
        <f>VLOOKUP($A70,'v-baza'!$B$7:L$202,COLUMN('v-baza'!L:L)-1,FALSE)</f>
        <v>#N/A</v>
      </c>
    </row>
    <row r="71" spans="1:11">
      <c r="A71">
        <v>66</v>
      </c>
      <c r="B71" s="79" t="e">
        <f>VLOOKUP($A71,'v-baza'!$B$7:C$202,COLUMN('v-baza'!C:C)-1,FALSE)</f>
        <v>#N/A</v>
      </c>
      <c r="C71" s="79" t="e">
        <f>VLOOKUP($A71,'v-baza'!$B$7:D$202,COLUMN('v-baza'!D:D)-1,FALSE)</f>
        <v>#N/A</v>
      </c>
      <c r="D71" s="79" t="e">
        <f>VLOOKUP($A71,'v-baza'!$B$7:E$202,COLUMN('v-baza'!E:E)-1,FALSE)</f>
        <v>#N/A</v>
      </c>
      <c r="E71" s="79" t="e">
        <f>VLOOKUP($A71,'v-baza'!$B$7:F$202,COLUMN('v-baza'!F:F)-1,FALSE)</f>
        <v>#N/A</v>
      </c>
      <c r="F71" s="79" t="e">
        <f>VLOOKUP($A71,'v-baza'!$B$7:G$202,COLUMN('v-baza'!G:G)-1,FALSE)</f>
        <v>#N/A</v>
      </c>
      <c r="G71" s="79" t="e">
        <f>VLOOKUP($A71,'v-baza'!$B$7:H$202,COLUMN('v-baza'!H:H)-1,FALSE)</f>
        <v>#N/A</v>
      </c>
      <c r="H71" s="79" t="e">
        <f>VLOOKUP($A71,'v-baza'!$B$7:I$202,COLUMN('v-baza'!I:I)-1,FALSE)</f>
        <v>#N/A</v>
      </c>
      <c r="I71" t="e">
        <f>VLOOKUP($A71,'v-baza'!$B$7:J$202,COLUMN('v-baza'!J:J)-1,FALSE)</f>
        <v>#N/A</v>
      </c>
      <c r="J71" t="e">
        <f>VLOOKUP($A71,'v-baza'!$B$7:K$202,COLUMN('v-baza'!K:K)-1,FALSE)</f>
        <v>#N/A</v>
      </c>
      <c r="K71" s="44" t="e">
        <f>VLOOKUP($A71,'v-baza'!$B$7:L$202,COLUMN('v-baza'!L:L)-1,FALSE)</f>
        <v>#N/A</v>
      </c>
    </row>
    <row r="72" spans="1:11">
      <c r="A72">
        <v>67</v>
      </c>
      <c r="B72" s="79" t="e">
        <f>VLOOKUP($A72,'v-baza'!$B$7:C$202,COLUMN('v-baza'!C:C)-1,FALSE)</f>
        <v>#N/A</v>
      </c>
      <c r="C72" s="79" t="e">
        <f>VLOOKUP($A72,'v-baza'!$B$7:D$202,COLUMN('v-baza'!D:D)-1,FALSE)</f>
        <v>#N/A</v>
      </c>
      <c r="D72" s="79" t="e">
        <f>VLOOKUP($A72,'v-baza'!$B$7:E$202,COLUMN('v-baza'!E:E)-1,FALSE)</f>
        <v>#N/A</v>
      </c>
      <c r="E72" s="79" t="e">
        <f>VLOOKUP($A72,'v-baza'!$B$7:F$202,COLUMN('v-baza'!F:F)-1,FALSE)</f>
        <v>#N/A</v>
      </c>
      <c r="F72" s="79" t="e">
        <f>VLOOKUP($A72,'v-baza'!$B$7:G$202,COLUMN('v-baza'!G:G)-1,FALSE)</f>
        <v>#N/A</v>
      </c>
      <c r="G72" s="79" t="e">
        <f>VLOOKUP($A72,'v-baza'!$B$7:H$202,COLUMN('v-baza'!H:H)-1,FALSE)</f>
        <v>#N/A</v>
      </c>
      <c r="H72" s="79" t="e">
        <f>VLOOKUP($A72,'v-baza'!$B$7:I$202,COLUMN('v-baza'!I:I)-1,FALSE)</f>
        <v>#N/A</v>
      </c>
      <c r="I72" t="e">
        <f>VLOOKUP($A72,'v-baza'!$B$7:J$202,COLUMN('v-baza'!J:J)-1,FALSE)</f>
        <v>#N/A</v>
      </c>
      <c r="J72" t="e">
        <f>VLOOKUP($A72,'v-baza'!$B$7:K$202,COLUMN('v-baza'!K:K)-1,FALSE)</f>
        <v>#N/A</v>
      </c>
      <c r="K72" s="44" t="e">
        <f>VLOOKUP($A72,'v-baza'!$B$7:L$202,COLUMN('v-baza'!L:L)-1,FALSE)</f>
        <v>#N/A</v>
      </c>
    </row>
    <row r="73" spans="1:11">
      <c r="A73">
        <v>68</v>
      </c>
      <c r="B73" s="79" t="e">
        <f>VLOOKUP($A73,'v-baza'!$B$7:C$202,COLUMN('v-baza'!C:C)-1,FALSE)</f>
        <v>#N/A</v>
      </c>
      <c r="C73" s="79" t="e">
        <f>VLOOKUP($A73,'v-baza'!$B$7:D$202,COLUMN('v-baza'!D:D)-1,FALSE)</f>
        <v>#N/A</v>
      </c>
      <c r="D73" s="79" t="e">
        <f>VLOOKUP($A73,'v-baza'!$B$7:E$202,COLUMN('v-baza'!E:E)-1,FALSE)</f>
        <v>#N/A</v>
      </c>
      <c r="E73" s="79" t="e">
        <f>VLOOKUP($A73,'v-baza'!$B$7:F$202,COLUMN('v-baza'!F:F)-1,FALSE)</f>
        <v>#N/A</v>
      </c>
      <c r="F73" s="79" t="e">
        <f>VLOOKUP($A73,'v-baza'!$B$7:G$202,COLUMN('v-baza'!G:G)-1,FALSE)</f>
        <v>#N/A</v>
      </c>
      <c r="G73" s="79" t="e">
        <f>VLOOKUP($A73,'v-baza'!$B$7:H$202,COLUMN('v-baza'!H:H)-1,FALSE)</f>
        <v>#N/A</v>
      </c>
      <c r="H73" s="79" t="e">
        <f>VLOOKUP($A73,'v-baza'!$B$7:I$202,COLUMN('v-baza'!I:I)-1,FALSE)</f>
        <v>#N/A</v>
      </c>
      <c r="I73" t="e">
        <f>VLOOKUP($A73,'v-baza'!$B$7:J$202,COLUMN('v-baza'!J:J)-1,FALSE)</f>
        <v>#N/A</v>
      </c>
      <c r="J73" t="e">
        <f>VLOOKUP($A73,'v-baza'!$B$7:K$202,COLUMN('v-baza'!K:K)-1,FALSE)</f>
        <v>#N/A</v>
      </c>
      <c r="K73" s="44" t="e">
        <f>VLOOKUP($A73,'v-baza'!$B$7:L$202,COLUMN('v-baza'!L:L)-1,FALSE)</f>
        <v>#N/A</v>
      </c>
    </row>
    <row r="74" spans="1:11">
      <c r="A74">
        <v>69</v>
      </c>
      <c r="B74" s="79" t="e">
        <f>VLOOKUP($A74,'v-baza'!$B$7:C$202,COLUMN('v-baza'!C:C)-1,FALSE)</f>
        <v>#N/A</v>
      </c>
      <c r="C74" s="79" t="e">
        <f>VLOOKUP($A74,'v-baza'!$B$7:D$202,COLUMN('v-baza'!D:D)-1,FALSE)</f>
        <v>#N/A</v>
      </c>
      <c r="D74" s="79" t="e">
        <f>VLOOKUP($A74,'v-baza'!$B$7:E$202,COLUMN('v-baza'!E:E)-1,FALSE)</f>
        <v>#N/A</v>
      </c>
      <c r="E74" s="79" t="e">
        <f>VLOOKUP($A74,'v-baza'!$B$7:F$202,COLUMN('v-baza'!F:F)-1,FALSE)</f>
        <v>#N/A</v>
      </c>
      <c r="F74" s="79" t="e">
        <f>VLOOKUP($A74,'v-baza'!$B$7:G$202,COLUMN('v-baza'!G:G)-1,FALSE)</f>
        <v>#N/A</v>
      </c>
      <c r="G74" s="79" t="e">
        <f>VLOOKUP($A74,'v-baza'!$B$7:H$202,COLUMN('v-baza'!H:H)-1,FALSE)</f>
        <v>#N/A</v>
      </c>
      <c r="H74" s="79" t="e">
        <f>VLOOKUP($A74,'v-baza'!$B$7:I$202,COLUMN('v-baza'!I:I)-1,FALSE)</f>
        <v>#N/A</v>
      </c>
      <c r="I74" t="e">
        <f>VLOOKUP($A74,'v-baza'!$B$7:J$202,COLUMN('v-baza'!J:J)-1,FALSE)</f>
        <v>#N/A</v>
      </c>
      <c r="J74" t="e">
        <f>VLOOKUP($A74,'v-baza'!$B$7:K$202,COLUMN('v-baza'!K:K)-1,FALSE)</f>
        <v>#N/A</v>
      </c>
      <c r="K74" s="44" t="e">
        <f>VLOOKUP($A74,'v-baza'!$B$7:L$202,COLUMN('v-baza'!L:L)-1,FALSE)</f>
        <v>#N/A</v>
      </c>
    </row>
    <row r="75" spans="1:11">
      <c r="A75">
        <v>70</v>
      </c>
      <c r="B75" s="79" t="e">
        <f>VLOOKUP($A75,'v-baza'!$B$7:C$202,COLUMN('v-baza'!C:C)-1,FALSE)</f>
        <v>#N/A</v>
      </c>
      <c r="C75" s="79" t="e">
        <f>VLOOKUP($A75,'v-baza'!$B$7:D$202,COLUMN('v-baza'!D:D)-1,FALSE)</f>
        <v>#N/A</v>
      </c>
      <c r="D75" s="79" t="e">
        <f>VLOOKUP($A75,'v-baza'!$B$7:E$202,COLUMN('v-baza'!E:E)-1,FALSE)</f>
        <v>#N/A</v>
      </c>
      <c r="E75" s="79" t="e">
        <f>VLOOKUP($A75,'v-baza'!$B$7:F$202,COLUMN('v-baza'!F:F)-1,FALSE)</f>
        <v>#N/A</v>
      </c>
      <c r="F75" s="79" t="e">
        <f>VLOOKUP($A75,'v-baza'!$B$7:G$202,COLUMN('v-baza'!G:G)-1,FALSE)</f>
        <v>#N/A</v>
      </c>
      <c r="G75" s="79" t="e">
        <f>VLOOKUP($A75,'v-baza'!$B$7:H$202,COLUMN('v-baza'!H:H)-1,FALSE)</f>
        <v>#N/A</v>
      </c>
      <c r="H75" s="79" t="e">
        <f>VLOOKUP($A75,'v-baza'!$B$7:I$202,COLUMN('v-baza'!I:I)-1,FALSE)</f>
        <v>#N/A</v>
      </c>
      <c r="I75" t="e">
        <f>VLOOKUP($A75,'v-baza'!$B$7:J$202,COLUMN('v-baza'!J:J)-1,FALSE)</f>
        <v>#N/A</v>
      </c>
      <c r="J75" t="e">
        <f>VLOOKUP($A75,'v-baza'!$B$7:K$202,COLUMN('v-baza'!K:K)-1,FALSE)</f>
        <v>#N/A</v>
      </c>
      <c r="K75" s="44" t="e">
        <f>VLOOKUP($A75,'v-baza'!$B$7:L$202,COLUMN('v-baza'!L:L)-1,FALSE)</f>
        <v>#N/A</v>
      </c>
    </row>
    <row r="76" spans="1:11">
      <c r="A76">
        <v>71</v>
      </c>
      <c r="B76" s="79" t="e">
        <f>VLOOKUP($A76,'v-baza'!$B$7:C$202,COLUMN('v-baza'!C:C)-1,FALSE)</f>
        <v>#N/A</v>
      </c>
      <c r="C76" s="79" t="e">
        <f>VLOOKUP($A76,'v-baza'!$B$7:D$202,COLUMN('v-baza'!D:D)-1,FALSE)</f>
        <v>#N/A</v>
      </c>
      <c r="D76" s="79" t="e">
        <f>VLOOKUP($A76,'v-baza'!$B$7:E$202,COLUMN('v-baza'!E:E)-1,FALSE)</f>
        <v>#N/A</v>
      </c>
      <c r="E76" s="79" t="e">
        <f>VLOOKUP($A76,'v-baza'!$B$7:F$202,COLUMN('v-baza'!F:F)-1,FALSE)</f>
        <v>#N/A</v>
      </c>
      <c r="F76" s="79" t="e">
        <f>VLOOKUP($A76,'v-baza'!$B$7:G$202,COLUMN('v-baza'!G:G)-1,FALSE)</f>
        <v>#N/A</v>
      </c>
      <c r="G76" s="79" t="e">
        <f>VLOOKUP($A76,'v-baza'!$B$7:H$202,COLUMN('v-baza'!H:H)-1,FALSE)</f>
        <v>#N/A</v>
      </c>
      <c r="H76" s="79" t="e">
        <f>VLOOKUP($A76,'v-baza'!$B$7:I$202,COLUMN('v-baza'!I:I)-1,FALSE)</f>
        <v>#N/A</v>
      </c>
      <c r="I76" t="e">
        <f>VLOOKUP($A76,'v-baza'!$B$7:J$202,COLUMN('v-baza'!J:J)-1,FALSE)</f>
        <v>#N/A</v>
      </c>
      <c r="J76" t="e">
        <f>VLOOKUP($A76,'v-baza'!$B$7:K$202,COLUMN('v-baza'!K:K)-1,FALSE)</f>
        <v>#N/A</v>
      </c>
      <c r="K76" s="44" t="e">
        <f>VLOOKUP($A76,'v-baza'!$B$7:L$202,COLUMN('v-baza'!L:L)-1,FALSE)</f>
        <v>#N/A</v>
      </c>
    </row>
    <row r="77" spans="1:11">
      <c r="A77">
        <v>72</v>
      </c>
      <c r="B77" s="79" t="e">
        <f>VLOOKUP($A77,'v-baza'!$B$7:C$202,COLUMN('v-baza'!C:C)-1,FALSE)</f>
        <v>#N/A</v>
      </c>
      <c r="C77" s="79" t="e">
        <f>VLOOKUP($A77,'v-baza'!$B$7:D$202,COLUMN('v-baza'!D:D)-1,FALSE)</f>
        <v>#N/A</v>
      </c>
      <c r="D77" s="79" t="e">
        <f>VLOOKUP($A77,'v-baza'!$B$7:E$202,COLUMN('v-baza'!E:E)-1,FALSE)</f>
        <v>#N/A</v>
      </c>
      <c r="E77" s="79" t="e">
        <f>VLOOKUP($A77,'v-baza'!$B$7:F$202,COLUMN('v-baza'!F:F)-1,FALSE)</f>
        <v>#N/A</v>
      </c>
      <c r="F77" s="79" t="e">
        <f>VLOOKUP($A77,'v-baza'!$B$7:G$202,COLUMN('v-baza'!G:G)-1,FALSE)</f>
        <v>#N/A</v>
      </c>
      <c r="G77" s="79" t="e">
        <f>VLOOKUP($A77,'v-baza'!$B$7:H$202,COLUMN('v-baza'!H:H)-1,FALSE)</f>
        <v>#N/A</v>
      </c>
      <c r="H77" s="79" t="e">
        <f>VLOOKUP($A77,'v-baza'!$B$7:I$202,COLUMN('v-baza'!I:I)-1,FALSE)</f>
        <v>#N/A</v>
      </c>
      <c r="I77" t="e">
        <f>VLOOKUP($A77,'v-baza'!$B$7:J$202,COLUMN('v-baza'!J:J)-1,FALSE)</f>
        <v>#N/A</v>
      </c>
      <c r="J77" t="e">
        <f>VLOOKUP($A77,'v-baza'!$B$7:K$202,COLUMN('v-baza'!K:K)-1,FALSE)</f>
        <v>#N/A</v>
      </c>
      <c r="K77" s="44" t="e">
        <f>VLOOKUP($A77,'v-baza'!$B$7:L$202,COLUMN('v-baza'!L:L)-1,FALSE)</f>
        <v>#N/A</v>
      </c>
    </row>
    <row r="78" spans="1:11">
      <c r="A78">
        <v>73</v>
      </c>
      <c r="B78" s="79" t="e">
        <f>VLOOKUP($A78,'v-baza'!$B$7:C$202,COLUMN('v-baza'!C:C)-1,FALSE)</f>
        <v>#N/A</v>
      </c>
      <c r="C78" s="79" t="e">
        <f>VLOOKUP($A78,'v-baza'!$B$7:D$202,COLUMN('v-baza'!D:D)-1,FALSE)</f>
        <v>#N/A</v>
      </c>
      <c r="D78" s="79" t="e">
        <f>VLOOKUP($A78,'v-baza'!$B$7:E$202,COLUMN('v-baza'!E:E)-1,FALSE)</f>
        <v>#N/A</v>
      </c>
      <c r="E78" s="79" t="e">
        <f>VLOOKUP($A78,'v-baza'!$B$7:F$202,COLUMN('v-baza'!F:F)-1,FALSE)</f>
        <v>#N/A</v>
      </c>
      <c r="F78" s="79" t="e">
        <f>VLOOKUP($A78,'v-baza'!$B$7:G$202,COLUMN('v-baza'!G:G)-1,FALSE)</f>
        <v>#N/A</v>
      </c>
      <c r="G78" s="79" t="e">
        <f>VLOOKUP($A78,'v-baza'!$B$7:H$202,COLUMN('v-baza'!H:H)-1,FALSE)</f>
        <v>#N/A</v>
      </c>
      <c r="H78" s="79" t="e">
        <f>VLOOKUP($A78,'v-baza'!$B$7:I$202,COLUMN('v-baza'!I:I)-1,FALSE)</f>
        <v>#N/A</v>
      </c>
      <c r="I78" t="e">
        <f>VLOOKUP($A78,'v-baza'!$B$7:J$202,COLUMN('v-baza'!J:J)-1,FALSE)</f>
        <v>#N/A</v>
      </c>
      <c r="J78" t="e">
        <f>VLOOKUP($A78,'v-baza'!$B$7:K$202,COLUMN('v-baza'!K:K)-1,FALSE)</f>
        <v>#N/A</v>
      </c>
      <c r="K78" s="44" t="e">
        <f>VLOOKUP($A78,'v-baza'!$B$7:L$202,COLUMN('v-baza'!L:L)-1,FALSE)</f>
        <v>#N/A</v>
      </c>
    </row>
    <row r="79" spans="1:11">
      <c r="A79">
        <v>74</v>
      </c>
      <c r="B79" s="79" t="e">
        <f>VLOOKUP($A79,'v-baza'!$B$7:C$202,COLUMN('v-baza'!C:C)-1,FALSE)</f>
        <v>#N/A</v>
      </c>
      <c r="C79" s="79" t="e">
        <f>VLOOKUP($A79,'v-baza'!$B$7:D$202,COLUMN('v-baza'!D:D)-1,FALSE)</f>
        <v>#N/A</v>
      </c>
      <c r="D79" s="79" t="e">
        <f>VLOOKUP($A79,'v-baza'!$B$7:E$202,COLUMN('v-baza'!E:E)-1,FALSE)</f>
        <v>#N/A</v>
      </c>
      <c r="E79" s="79" t="e">
        <f>VLOOKUP($A79,'v-baza'!$B$7:F$202,COLUMN('v-baza'!F:F)-1,FALSE)</f>
        <v>#N/A</v>
      </c>
      <c r="F79" s="79" t="e">
        <f>VLOOKUP($A79,'v-baza'!$B$7:G$202,COLUMN('v-baza'!G:G)-1,FALSE)</f>
        <v>#N/A</v>
      </c>
      <c r="G79" s="79" t="e">
        <f>VLOOKUP($A79,'v-baza'!$B$7:H$202,COLUMN('v-baza'!H:H)-1,FALSE)</f>
        <v>#N/A</v>
      </c>
      <c r="H79" s="79" t="e">
        <f>VLOOKUP($A79,'v-baza'!$B$7:I$202,COLUMN('v-baza'!I:I)-1,FALSE)</f>
        <v>#N/A</v>
      </c>
      <c r="I79" t="e">
        <f>VLOOKUP($A79,'v-baza'!$B$7:J$202,COLUMN('v-baza'!J:J)-1,FALSE)</f>
        <v>#N/A</v>
      </c>
      <c r="J79" t="e">
        <f>VLOOKUP($A79,'v-baza'!$B$7:K$202,COLUMN('v-baza'!K:K)-1,FALSE)</f>
        <v>#N/A</v>
      </c>
      <c r="K79" s="44" t="e">
        <f>VLOOKUP($A79,'v-baza'!$B$7:L$202,COLUMN('v-baza'!L:L)-1,FALSE)</f>
        <v>#N/A</v>
      </c>
    </row>
    <row r="80" spans="1:11">
      <c r="A80">
        <v>75</v>
      </c>
      <c r="B80" s="79" t="e">
        <f>VLOOKUP($A80,'v-baza'!$B$7:C$202,COLUMN('v-baza'!C:C)-1,FALSE)</f>
        <v>#N/A</v>
      </c>
      <c r="C80" s="79" t="e">
        <f>VLOOKUP($A80,'v-baza'!$B$7:D$202,COLUMN('v-baza'!D:D)-1,FALSE)</f>
        <v>#N/A</v>
      </c>
      <c r="D80" s="79" t="e">
        <f>VLOOKUP($A80,'v-baza'!$B$7:E$202,COLUMN('v-baza'!E:E)-1,FALSE)</f>
        <v>#N/A</v>
      </c>
      <c r="E80" s="79" t="e">
        <f>VLOOKUP($A80,'v-baza'!$B$7:F$202,COLUMN('v-baza'!F:F)-1,FALSE)</f>
        <v>#N/A</v>
      </c>
      <c r="F80" s="79" t="e">
        <f>VLOOKUP($A80,'v-baza'!$B$7:G$202,COLUMN('v-baza'!G:G)-1,FALSE)</f>
        <v>#N/A</v>
      </c>
      <c r="G80" s="79" t="e">
        <f>VLOOKUP($A80,'v-baza'!$B$7:H$202,COLUMN('v-baza'!H:H)-1,FALSE)</f>
        <v>#N/A</v>
      </c>
      <c r="H80" s="79" t="e">
        <f>VLOOKUP($A80,'v-baza'!$B$7:I$202,COLUMN('v-baza'!I:I)-1,FALSE)</f>
        <v>#N/A</v>
      </c>
      <c r="I80" t="e">
        <f>VLOOKUP($A80,'v-baza'!$B$7:J$202,COLUMN('v-baza'!J:J)-1,FALSE)</f>
        <v>#N/A</v>
      </c>
      <c r="J80" t="e">
        <f>VLOOKUP($A80,'v-baza'!$B$7:K$202,COLUMN('v-baza'!K:K)-1,FALSE)</f>
        <v>#N/A</v>
      </c>
      <c r="K80" s="44" t="e">
        <f>VLOOKUP($A80,'v-baza'!$B$7:L$202,COLUMN('v-baza'!L:L)-1,FALSE)</f>
        <v>#N/A</v>
      </c>
    </row>
    <row r="81" spans="1:11">
      <c r="A81">
        <v>76</v>
      </c>
      <c r="B81" s="79" t="e">
        <f>VLOOKUP($A81,'v-baza'!$B$7:C$202,COLUMN('v-baza'!C:C)-1,FALSE)</f>
        <v>#N/A</v>
      </c>
      <c r="C81" s="79" t="e">
        <f>VLOOKUP($A81,'v-baza'!$B$7:D$202,COLUMN('v-baza'!D:D)-1,FALSE)</f>
        <v>#N/A</v>
      </c>
      <c r="D81" s="79" t="e">
        <f>VLOOKUP($A81,'v-baza'!$B$7:E$202,COLUMN('v-baza'!E:E)-1,FALSE)</f>
        <v>#N/A</v>
      </c>
      <c r="E81" s="79" t="e">
        <f>VLOOKUP($A81,'v-baza'!$B$7:F$202,COLUMN('v-baza'!F:F)-1,FALSE)</f>
        <v>#N/A</v>
      </c>
      <c r="F81" s="79" t="e">
        <f>VLOOKUP($A81,'v-baza'!$B$7:G$202,COLUMN('v-baza'!G:G)-1,FALSE)</f>
        <v>#N/A</v>
      </c>
      <c r="G81" s="79" t="e">
        <f>VLOOKUP($A81,'v-baza'!$B$7:H$202,COLUMN('v-baza'!H:H)-1,FALSE)</f>
        <v>#N/A</v>
      </c>
      <c r="H81" s="79" t="e">
        <f>VLOOKUP($A81,'v-baza'!$B$7:I$202,COLUMN('v-baza'!I:I)-1,FALSE)</f>
        <v>#N/A</v>
      </c>
      <c r="I81" t="e">
        <f>VLOOKUP($A81,'v-baza'!$B$7:J$202,COLUMN('v-baza'!J:J)-1,FALSE)</f>
        <v>#N/A</v>
      </c>
      <c r="J81" t="e">
        <f>VLOOKUP($A81,'v-baza'!$B$7:K$202,COLUMN('v-baza'!K:K)-1,FALSE)</f>
        <v>#N/A</v>
      </c>
      <c r="K81" s="44" t="e">
        <f>VLOOKUP($A81,'v-baza'!$B$7:L$202,COLUMN('v-baza'!L:L)-1,FALSE)</f>
        <v>#N/A</v>
      </c>
    </row>
    <row r="82" spans="1:11">
      <c r="A82">
        <v>77</v>
      </c>
      <c r="B82" s="79" t="e">
        <f>VLOOKUP($A82,'v-baza'!$B$7:C$202,COLUMN('v-baza'!C:C)-1,FALSE)</f>
        <v>#N/A</v>
      </c>
      <c r="C82" s="79" t="e">
        <f>VLOOKUP($A82,'v-baza'!$B$7:D$202,COLUMN('v-baza'!D:D)-1,FALSE)</f>
        <v>#N/A</v>
      </c>
      <c r="D82" s="79" t="e">
        <f>VLOOKUP($A82,'v-baza'!$B$7:E$202,COLUMN('v-baza'!E:E)-1,FALSE)</f>
        <v>#N/A</v>
      </c>
      <c r="E82" s="79" t="e">
        <f>VLOOKUP($A82,'v-baza'!$B$7:F$202,COLUMN('v-baza'!F:F)-1,FALSE)</f>
        <v>#N/A</v>
      </c>
      <c r="F82" s="79" t="e">
        <f>VLOOKUP($A82,'v-baza'!$B$7:G$202,COLUMN('v-baza'!G:G)-1,FALSE)</f>
        <v>#N/A</v>
      </c>
      <c r="G82" s="79" t="e">
        <f>VLOOKUP($A82,'v-baza'!$B$7:H$202,COLUMN('v-baza'!H:H)-1,FALSE)</f>
        <v>#N/A</v>
      </c>
      <c r="H82" s="79" t="e">
        <f>VLOOKUP($A82,'v-baza'!$B$7:I$202,COLUMN('v-baza'!I:I)-1,FALSE)</f>
        <v>#N/A</v>
      </c>
      <c r="I82" t="e">
        <f>VLOOKUP($A82,'v-baza'!$B$7:J$202,COLUMN('v-baza'!J:J)-1,FALSE)</f>
        <v>#N/A</v>
      </c>
      <c r="J82" t="e">
        <f>VLOOKUP($A82,'v-baza'!$B$7:K$202,COLUMN('v-baza'!K:K)-1,FALSE)</f>
        <v>#N/A</v>
      </c>
      <c r="K82" s="44" t="e">
        <f>VLOOKUP($A82,'v-baza'!$B$7:L$202,COLUMN('v-baza'!L:L)-1,FALSE)</f>
        <v>#N/A</v>
      </c>
    </row>
    <row r="83" spans="1:11">
      <c r="A83">
        <v>78</v>
      </c>
      <c r="B83" s="79" t="e">
        <f>VLOOKUP($A83,'v-baza'!$B$7:C$202,COLUMN('v-baza'!C:C)-1,FALSE)</f>
        <v>#N/A</v>
      </c>
      <c r="C83" s="79" t="e">
        <f>VLOOKUP($A83,'v-baza'!$B$7:D$202,COLUMN('v-baza'!D:D)-1,FALSE)</f>
        <v>#N/A</v>
      </c>
      <c r="D83" s="79" t="e">
        <f>VLOOKUP($A83,'v-baza'!$B$7:E$202,COLUMN('v-baza'!E:E)-1,FALSE)</f>
        <v>#N/A</v>
      </c>
      <c r="E83" s="79" t="e">
        <f>VLOOKUP($A83,'v-baza'!$B$7:F$202,COLUMN('v-baza'!F:F)-1,FALSE)</f>
        <v>#N/A</v>
      </c>
      <c r="F83" s="79" t="e">
        <f>VLOOKUP($A83,'v-baza'!$B$7:G$202,COLUMN('v-baza'!G:G)-1,FALSE)</f>
        <v>#N/A</v>
      </c>
      <c r="G83" s="79" t="e">
        <f>VLOOKUP($A83,'v-baza'!$B$7:H$202,COLUMN('v-baza'!H:H)-1,FALSE)</f>
        <v>#N/A</v>
      </c>
      <c r="H83" s="79" t="e">
        <f>VLOOKUP($A83,'v-baza'!$B$7:I$202,COLUMN('v-baza'!I:I)-1,FALSE)</f>
        <v>#N/A</v>
      </c>
      <c r="I83" t="e">
        <f>VLOOKUP($A83,'v-baza'!$B$7:J$202,COLUMN('v-baza'!J:J)-1,FALSE)</f>
        <v>#N/A</v>
      </c>
      <c r="J83" t="e">
        <f>VLOOKUP($A83,'v-baza'!$B$7:K$202,COLUMN('v-baza'!K:K)-1,FALSE)</f>
        <v>#N/A</v>
      </c>
      <c r="K83" s="44" t="e">
        <f>VLOOKUP($A83,'v-baza'!$B$7:L$202,COLUMN('v-baza'!L:L)-1,FALSE)</f>
        <v>#N/A</v>
      </c>
    </row>
    <row r="84" spans="1:11">
      <c r="A84">
        <v>79</v>
      </c>
      <c r="B84" s="79" t="e">
        <f>VLOOKUP($A84,'v-baza'!$B$7:C$202,COLUMN('v-baza'!C:C)-1,FALSE)</f>
        <v>#N/A</v>
      </c>
      <c r="C84" s="79" t="e">
        <f>VLOOKUP($A84,'v-baza'!$B$7:D$202,COLUMN('v-baza'!D:D)-1,FALSE)</f>
        <v>#N/A</v>
      </c>
      <c r="D84" s="79" t="e">
        <f>VLOOKUP($A84,'v-baza'!$B$7:E$202,COLUMN('v-baza'!E:E)-1,FALSE)</f>
        <v>#N/A</v>
      </c>
      <c r="E84" s="79" t="e">
        <f>VLOOKUP($A84,'v-baza'!$B$7:F$202,COLUMN('v-baza'!F:F)-1,FALSE)</f>
        <v>#N/A</v>
      </c>
      <c r="F84" s="79" t="e">
        <f>VLOOKUP($A84,'v-baza'!$B$7:G$202,COLUMN('v-baza'!G:G)-1,FALSE)</f>
        <v>#N/A</v>
      </c>
      <c r="G84" s="79" t="e">
        <f>VLOOKUP($A84,'v-baza'!$B$7:H$202,COLUMN('v-baza'!H:H)-1,FALSE)</f>
        <v>#N/A</v>
      </c>
      <c r="H84" s="79" t="e">
        <f>VLOOKUP($A84,'v-baza'!$B$7:I$202,COLUMN('v-baza'!I:I)-1,FALSE)</f>
        <v>#N/A</v>
      </c>
      <c r="I84" t="e">
        <f>VLOOKUP($A84,'v-baza'!$B$7:J$202,COLUMN('v-baza'!J:J)-1,FALSE)</f>
        <v>#N/A</v>
      </c>
      <c r="J84" t="e">
        <f>VLOOKUP($A84,'v-baza'!$B$7:K$202,COLUMN('v-baza'!K:K)-1,FALSE)</f>
        <v>#N/A</v>
      </c>
      <c r="K84" s="44" t="e">
        <f>VLOOKUP($A84,'v-baza'!$B$7:L$202,COLUMN('v-baza'!L:L)-1,FALSE)</f>
        <v>#N/A</v>
      </c>
    </row>
    <row r="85" spans="1:11">
      <c r="A85">
        <v>80</v>
      </c>
      <c r="B85" s="79" t="e">
        <f>VLOOKUP($A85,'v-baza'!$B$7:C$202,COLUMN('v-baza'!C:C)-1,FALSE)</f>
        <v>#N/A</v>
      </c>
      <c r="C85" s="79" t="e">
        <f>VLOOKUP($A85,'v-baza'!$B$7:D$202,COLUMN('v-baza'!D:D)-1,FALSE)</f>
        <v>#N/A</v>
      </c>
      <c r="D85" s="79" t="e">
        <f>VLOOKUP($A85,'v-baza'!$B$7:E$202,COLUMN('v-baza'!E:E)-1,FALSE)</f>
        <v>#N/A</v>
      </c>
      <c r="E85" s="79" t="e">
        <f>VLOOKUP($A85,'v-baza'!$B$7:F$202,COLUMN('v-baza'!F:F)-1,FALSE)</f>
        <v>#N/A</v>
      </c>
      <c r="F85" s="79" t="e">
        <f>VLOOKUP($A85,'v-baza'!$B$7:G$202,COLUMN('v-baza'!G:G)-1,FALSE)</f>
        <v>#N/A</v>
      </c>
      <c r="G85" s="79" t="e">
        <f>VLOOKUP($A85,'v-baza'!$B$7:H$202,COLUMN('v-baza'!H:H)-1,FALSE)</f>
        <v>#N/A</v>
      </c>
      <c r="H85" s="79" t="e">
        <f>VLOOKUP($A85,'v-baza'!$B$7:I$202,COLUMN('v-baza'!I:I)-1,FALSE)</f>
        <v>#N/A</v>
      </c>
      <c r="I85" t="e">
        <f>VLOOKUP($A85,'v-baza'!$B$7:J$202,COLUMN('v-baza'!J:J)-1,FALSE)</f>
        <v>#N/A</v>
      </c>
      <c r="J85" t="e">
        <f>VLOOKUP($A85,'v-baza'!$B$7:K$202,COLUMN('v-baza'!K:K)-1,FALSE)</f>
        <v>#N/A</v>
      </c>
      <c r="K85" s="44" t="e">
        <f>VLOOKUP($A85,'v-baza'!$B$7:L$202,COLUMN('v-baza'!L:L)-1,FALSE)</f>
        <v>#N/A</v>
      </c>
    </row>
    <row r="86" spans="1:11">
      <c r="A86">
        <v>81</v>
      </c>
      <c r="B86" s="79" t="e">
        <f>VLOOKUP($A86,'v-baza'!$B$7:C$202,COLUMN('v-baza'!C:C)-1,FALSE)</f>
        <v>#N/A</v>
      </c>
      <c r="C86" s="79" t="e">
        <f>VLOOKUP($A86,'v-baza'!$B$7:D$202,COLUMN('v-baza'!D:D)-1,FALSE)</f>
        <v>#N/A</v>
      </c>
      <c r="D86" s="79" t="e">
        <f>VLOOKUP($A86,'v-baza'!$B$7:E$202,COLUMN('v-baza'!E:E)-1,FALSE)</f>
        <v>#N/A</v>
      </c>
      <c r="E86" s="79" t="e">
        <f>VLOOKUP($A86,'v-baza'!$B$7:F$202,COLUMN('v-baza'!F:F)-1,FALSE)</f>
        <v>#N/A</v>
      </c>
      <c r="F86" s="79" t="e">
        <f>VLOOKUP($A86,'v-baza'!$B$7:G$202,COLUMN('v-baza'!G:G)-1,FALSE)</f>
        <v>#N/A</v>
      </c>
      <c r="G86" s="79" t="e">
        <f>VLOOKUP($A86,'v-baza'!$B$7:H$202,COLUMN('v-baza'!H:H)-1,FALSE)</f>
        <v>#N/A</v>
      </c>
      <c r="H86" s="79" t="e">
        <f>VLOOKUP($A86,'v-baza'!$B$7:I$202,COLUMN('v-baza'!I:I)-1,FALSE)</f>
        <v>#N/A</v>
      </c>
      <c r="I86" t="e">
        <f>VLOOKUP($A86,'v-baza'!$B$7:J$202,COLUMN('v-baza'!J:J)-1,FALSE)</f>
        <v>#N/A</v>
      </c>
      <c r="J86" t="e">
        <f>VLOOKUP($A86,'v-baza'!$B$7:K$202,COLUMN('v-baza'!K:K)-1,FALSE)</f>
        <v>#N/A</v>
      </c>
      <c r="K86" s="44" t="e">
        <f>VLOOKUP($A86,'v-baza'!$B$7:L$202,COLUMN('v-baza'!L:L)-1,FALSE)</f>
        <v>#N/A</v>
      </c>
    </row>
    <row r="87" spans="1:11">
      <c r="A87">
        <v>82</v>
      </c>
      <c r="B87" s="79" t="e">
        <f>VLOOKUP($A87,'v-baza'!$B$7:C$202,COLUMN('v-baza'!C:C)-1,FALSE)</f>
        <v>#N/A</v>
      </c>
      <c r="C87" s="79" t="e">
        <f>VLOOKUP($A87,'v-baza'!$B$7:D$202,COLUMN('v-baza'!D:D)-1,FALSE)</f>
        <v>#N/A</v>
      </c>
      <c r="D87" s="79" t="e">
        <f>VLOOKUP($A87,'v-baza'!$B$7:E$202,COLUMN('v-baza'!E:E)-1,FALSE)</f>
        <v>#N/A</v>
      </c>
      <c r="E87" s="79" t="e">
        <f>VLOOKUP($A87,'v-baza'!$B$7:F$202,COLUMN('v-baza'!F:F)-1,FALSE)</f>
        <v>#N/A</v>
      </c>
      <c r="F87" s="79" t="e">
        <f>VLOOKUP($A87,'v-baza'!$B$7:G$202,COLUMN('v-baza'!G:G)-1,FALSE)</f>
        <v>#N/A</v>
      </c>
      <c r="G87" s="79" t="e">
        <f>VLOOKUP($A87,'v-baza'!$B$7:H$202,COLUMN('v-baza'!H:H)-1,FALSE)</f>
        <v>#N/A</v>
      </c>
      <c r="H87" s="79" t="e">
        <f>VLOOKUP($A87,'v-baza'!$B$7:I$202,COLUMN('v-baza'!I:I)-1,FALSE)</f>
        <v>#N/A</v>
      </c>
      <c r="I87" t="e">
        <f>VLOOKUP($A87,'v-baza'!$B$7:J$202,COLUMN('v-baza'!J:J)-1,FALSE)</f>
        <v>#N/A</v>
      </c>
      <c r="J87" t="e">
        <f>VLOOKUP($A87,'v-baza'!$B$7:K$202,COLUMN('v-baza'!K:K)-1,FALSE)</f>
        <v>#N/A</v>
      </c>
      <c r="K87" s="44" t="e">
        <f>VLOOKUP($A87,'v-baza'!$B$7:L$202,COLUMN('v-baza'!L:L)-1,FALSE)</f>
        <v>#N/A</v>
      </c>
    </row>
    <row r="88" spans="1:11">
      <c r="A88">
        <v>83</v>
      </c>
      <c r="B88" s="79" t="e">
        <f>VLOOKUP($A88,'v-baza'!$B$7:C$202,COLUMN('v-baza'!C:C)-1,FALSE)</f>
        <v>#N/A</v>
      </c>
      <c r="C88" s="79" t="e">
        <f>VLOOKUP($A88,'v-baza'!$B$7:D$202,COLUMN('v-baza'!D:D)-1,FALSE)</f>
        <v>#N/A</v>
      </c>
      <c r="D88" s="79" t="e">
        <f>VLOOKUP($A88,'v-baza'!$B$7:E$202,COLUMN('v-baza'!E:E)-1,FALSE)</f>
        <v>#N/A</v>
      </c>
      <c r="E88" s="79" t="e">
        <f>VLOOKUP($A88,'v-baza'!$B$7:F$202,COLUMN('v-baza'!F:F)-1,FALSE)</f>
        <v>#N/A</v>
      </c>
      <c r="F88" s="79" t="e">
        <f>VLOOKUP($A88,'v-baza'!$B$7:G$202,COLUMN('v-baza'!G:G)-1,FALSE)</f>
        <v>#N/A</v>
      </c>
      <c r="G88" s="79" t="e">
        <f>VLOOKUP($A88,'v-baza'!$B$7:H$202,COLUMN('v-baza'!H:H)-1,FALSE)</f>
        <v>#N/A</v>
      </c>
      <c r="H88" s="79" t="e">
        <f>VLOOKUP($A88,'v-baza'!$B$7:I$202,COLUMN('v-baza'!I:I)-1,FALSE)</f>
        <v>#N/A</v>
      </c>
      <c r="I88" t="e">
        <f>VLOOKUP($A88,'v-baza'!$B$7:J$202,COLUMN('v-baza'!J:J)-1,FALSE)</f>
        <v>#N/A</v>
      </c>
      <c r="J88" t="e">
        <f>VLOOKUP($A88,'v-baza'!$B$7:K$202,COLUMN('v-baza'!K:K)-1,FALSE)</f>
        <v>#N/A</v>
      </c>
      <c r="K88" s="44" t="e">
        <f>VLOOKUP($A88,'v-baza'!$B$7:L$202,COLUMN('v-baza'!L:L)-1,FALSE)</f>
        <v>#N/A</v>
      </c>
    </row>
    <row r="89" spans="1:11">
      <c r="A89">
        <v>84</v>
      </c>
      <c r="B89" s="79" t="e">
        <f>VLOOKUP($A89,'v-baza'!$B$7:C$202,COLUMN('v-baza'!C:C)-1,FALSE)</f>
        <v>#N/A</v>
      </c>
      <c r="C89" s="79" t="e">
        <f>VLOOKUP($A89,'v-baza'!$B$7:D$202,COLUMN('v-baza'!D:D)-1,FALSE)</f>
        <v>#N/A</v>
      </c>
      <c r="D89" s="79" t="e">
        <f>VLOOKUP($A89,'v-baza'!$B$7:E$202,COLUMN('v-baza'!E:E)-1,FALSE)</f>
        <v>#N/A</v>
      </c>
      <c r="E89" s="79" t="e">
        <f>VLOOKUP($A89,'v-baza'!$B$7:F$202,COLUMN('v-baza'!F:F)-1,FALSE)</f>
        <v>#N/A</v>
      </c>
      <c r="F89" s="79" t="e">
        <f>VLOOKUP($A89,'v-baza'!$B$7:G$202,COLUMN('v-baza'!G:G)-1,FALSE)</f>
        <v>#N/A</v>
      </c>
      <c r="G89" s="79" t="e">
        <f>VLOOKUP($A89,'v-baza'!$B$7:H$202,COLUMN('v-baza'!H:H)-1,FALSE)</f>
        <v>#N/A</v>
      </c>
      <c r="H89" s="79" t="e">
        <f>VLOOKUP($A89,'v-baza'!$B$7:I$202,COLUMN('v-baza'!I:I)-1,FALSE)</f>
        <v>#N/A</v>
      </c>
      <c r="I89" t="e">
        <f>VLOOKUP($A89,'v-baza'!$B$7:J$202,COLUMN('v-baza'!J:J)-1,FALSE)</f>
        <v>#N/A</v>
      </c>
      <c r="J89" t="e">
        <f>VLOOKUP($A89,'v-baza'!$B$7:K$202,COLUMN('v-baza'!K:K)-1,FALSE)</f>
        <v>#N/A</v>
      </c>
      <c r="K89" s="44" t="e">
        <f>VLOOKUP($A89,'v-baza'!$B$7:L$202,COLUMN('v-baza'!L:L)-1,FALSE)</f>
        <v>#N/A</v>
      </c>
    </row>
    <row r="90" spans="1:11">
      <c r="A90">
        <v>85</v>
      </c>
      <c r="B90" s="79" t="e">
        <f>VLOOKUP($A90,'v-baza'!$B$7:C$202,COLUMN('v-baza'!C:C)-1,FALSE)</f>
        <v>#N/A</v>
      </c>
      <c r="C90" s="79" t="e">
        <f>VLOOKUP($A90,'v-baza'!$B$7:D$202,COLUMN('v-baza'!D:D)-1,FALSE)</f>
        <v>#N/A</v>
      </c>
      <c r="D90" s="79" t="e">
        <f>VLOOKUP($A90,'v-baza'!$B$7:E$202,COLUMN('v-baza'!E:E)-1,FALSE)</f>
        <v>#N/A</v>
      </c>
      <c r="E90" s="79" t="e">
        <f>VLOOKUP($A90,'v-baza'!$B$7:F$202,COLUMN('v-baza'!F:F)-1,FALSE)</f>
        <v>#N/A</v>
      </c>
      <c r="F90" s="79" t="e">
        <f>VLOOKUP($A90,'v-baza'!$B$7:G$202,COLUMN('v-baza'!G:G)-1,FALSE)</f>
        <v>#N/A</v>
      </c>
      <c r="G90" s="79" t="e">
        <f>VLOOKUP($A90,'v-baza'!$B$7:H$202,COLUMN('v-baza'!H:H)-1,FALSE)</f>
        <v>#N/A</v>
      </c>
      <c r="H90" s="79" t="e">
        <f>VLOOKUP($A90,'v-baza'!$B$7:I$202,COLUMN('v-baza'!I:I)-1,FALSE)</f>
        <v>#N/A</v>
      </c>
      <c r="I90" t="e">
        <f>VLOOKUP($A90,'v-baza'!$B$7:J$202,COLUMN('v-baza'!J:J)-1,FALSE)</f>
        <v>#N/A</v>
      </c>
      <c r="J90" t="e">
        <f>VLOOKUP($A90,'v-baza'!$B$7:K$202,COLUMN('v-baza'!K:K)-1,FALSE)</f>
        <v>#N/A</v>
      </c>
      <c r="K90" s="44" t="e">
        <f>VLOOKUP($A90,'v-baza'!$B$7:L$202,COLUMN('v-baza'!L:L)-1,FALSE)</f>
        <v>#N/A</v>
      </c>
    </row>
    <row r="91" spans="1:11">
      <c r="A91">
        <v>86</v>
      </c>
      <c r="B91" s="79" t="e">
        <f>VLOOKUP($A91,'v-baza'!$B$7:C$202,COLUMN('v-baza'!C:C)-1,FALSE)</f>
        <v>#N/A</v>
      </c>
      <c r="C91" s="79" t="e">
        <f>VLOOKUP($A91,'v-baza'!$B$7:D$202,COLUMN('v-baza'!D:D)-1,FALSE)</f>
        <v>#N/A</v>
      </c>
      <c r="D91" s="79" t="e">
        <f>VLOOKUP($A91,'v-baza'!$B$7:E$202,COLUMN('v-baza'!E:E)-1,FALSE)</f>
        <v>#N/A</v>
      </c>
      <c r="E91" s="79" t="e">
        <f>VLOOKUP($A91,'v-baza'!$B$7:F$202,COLUMN('v-baza'!F:F)-1,FALSE)</f>
        <v>#N/A</v>
      </c>
      <c r="F91" s="79" t="e">
        <f>VLOOKUP($A91,'v-baza'!$B$7:G$202,COLUMN('v-baza'!G:G)-1,FALSE)</f>
        <v>#N/A</v>
      </c>
      <c r="G91" s="79" t="e">
        <f>VLOOKUP($A91,'v-baza'!$B$7:H$202,COLUMN('v-baza'!H:H)-1,FALSE)</f>
        <v>#N/A</v>
      </c>
      <c r="H91" s="79" t="e">
        <f>VLOOKUP($A91,'v-baza'!$B$7:I$202,COLUMN('v-baza'!I:I)-1,FALSE)</f>
        <v>#N/A</v>
      </c>
      <c r="I91" t="e">
        <f>VLOOKUP($A91,'v-baza'!$B$7:J$202,COLUMN('v-baza'!J:J)-1,FALSE)</f>
        <v>#N/A</v>
      </c>
      <c r="J91" t="e">
        <f>VLOOKUP($A91,'v-baza'!$B$7:K$202,COLUMN('v-baza'!K:K)-1,FALSE)</f>
        <v>#N/A</v>
      </c>
      <c r="K91" s="44" t="e">
        <f>VLOOKUP($A91,'v-baza'!$B$7:L$202,COLUMN('v-baza'!L:L)-1,FALSE)</f>
        <v>#N/A</v>
      </c>
    </row>
    <row r="92" spans="1:11">
      <c r="A92">
        <v>87</v>
      </c>
      <c r="B92" s="79" t="e">
        <f>VLOOKUP($A92,'v-baza'!$B$7:C$202,COLUMN('v-baza'!C:C)-1,FALSE)</f>
        <v>#N/A</v>
      </c>
      <c r="C92" s="79" t="e">
        <f>VLOOKUP($A92,'v-baza'!$B$7:D$202,COLUMN('v-baza'!D:D)-1,FALSE)</f>
        <v>#N/A</v>
      </c>
      <c r="D92" s="79" t="e">
        <f>VLOOKUP($A92,'v-baza'!$B$7:E$202,COLUMN('v-baza'!E:E)-1,FALSE)</f>
        <v>#N/A</v>
      </c>
      <c r="E92" s="79" t="e">
        <f>VLOOKUP($A92,'v-baza'!$B$7:F$202,COLUMN('v-baza'!F:F)-1,FALSE)</f>
        <v>#N/A</v>
      </c>
      <c r="F92" s="79" t="e">
        <f>VLOOKUP($A92,'v-baza'!$B$7:G$202,COLUMN('v-baza'!G:G)-1,FALSE)</f>
        <v>#N/A</v>
      </c>
      <c r="G92" s="79" t="e">
        <f>VLOOKUP($A92,'v-baza'!$B$7:H$202,COLUMN('v-baza'!H:H)-1,FALSE)</f>
        <v>#N/A</v>
      </c>
      <c r="H92" s="79" t="e">
        <f>VLOOKUP($A92,'v-baza'!$B$7:I$202,COLUMN('v-baza'!I:I)-1,FALSE)</f>
        <v>#N/A</v>
      </c>
      <c r="I92" t="e">
        <f>VLOOKUP($A92,'v-baza'!$B$7:J$202,COLUMN('v-baza'!J:J)-1,FALSE)</f>
        <v>#N/A</v>
      </c>
      <c r="J92" t="e">
        <f>VLOOKUP($A92,'v-baza'!$B$7:K$202,COLUMN('v-baza'!K:K)-1,FALSE)</f>
        <v>#N/A</v>
      </c>
      <c r="K92" s="44" t="e">
        <f>VLOOKUP($A92,'v-baza'!$B$7:L$202,COLUMN('v-baza'!L:L)-1,FALSE)</f>
        <v>#N/A</v>
      </c>
    </row>
    <row r="93" spans="1:11">
      <c r="A93">
        <v>88</v>
      </c>
      <c r="B93" s="79" t="e">
        <f>VLOOKUP($A93,'v-baza'!$B$7:C$202,COLUMN('v-baza'!C:C)-1,FALSE)</f>
        <v>#N/A</v>
      </c>
      <c r="C93" s="79" t="e">
        <f>VLOOKUP($A93,'v-baza'!$B$7:D$202,COLUMN('v-baza'!D:D)-1,FALSE)</f>
        <v>#N/A</v>
      </c>
      <c r="D93" s="79" t="e">
        <f>VLOOKUP($A93,'v-baza'!$B$7:E$202,COLUMN('v-baza'!E:E)-1,FALSE)</f>
        <v>#N/A</v>
      </c>
      <c r="E93" s="79" t="e">
        <f>VLOOKUP($A93,'v-baza'!$B$7:F$202,COLUMN('v-baza'!F:F)-1,FALSE)</f>
        <v>#N/A</v>
      </c>
      <c r="F93" s="79" t="e">
        <f>VLOOKUP($A93,'v-baza'!$B$7:G$202,COLUMN('v-baza'!G:G)-1,FALSE)</f>
        <v>#N/A</v>
      </c>
      <c r="G93" s="79" t="e">
        <f>VLOOKUP($A93,'v-baza'!$B$7:H$202,COLUMN('v-baza'!H:H)-1,FALSE)</f>
        <v>#N/A</v>
      </c>
      <c r="H93" s="79" t="e">
        <f>VLOOKUP($A93,'v-baza'!$B$7:I$202,COLUMN('v-baza'!I:I)-1,FALSE)</f>
        <v>#N/A</v>
      </c>
      <c r="I93" t="e">
        <f>VLOOKUP($A93,'v-baza'!$B$7:J$202,COLUMN('v-baza'!J:J)-1,FALSE)</f>
        <v>#N/A</v>
      </c>
      <c r="J93" t="e">
        <f>VLOOKUP($A93,'v-baza'!$B$7:K$202,COLUMN('v-baza'!K:K)-1,FALSE)</f>
        <v>#N/A</v>
      </c>
      <c r="K93" s="44" t="e">
        <f>VLOOKUP($A93,'v-baza'!$B$7:L$202,COLUMN('v-baza'!L:L)-1,FALSE)</f>
        <v>#N/A</v>
      </c>
    </row>
    <row r="94" spans="1:11">
      <c r="A94">
        <v>89</v>
      </c>
      <c r="B94" s="79" t="e">
        <f>VLOOKUP($A94,'v-baza'!$B$7:C$202,COLUMN('v-baza'!C:C)-1,FALSE)</f>
        <v>#N/A</v>
      </c>
      <c r="C94" s="79" t="e">
        <f>VLOOKUP($A94,'v-baza'!$B$7:D$202,COLUMN('v-baza'!D:D)-1,FALSE)</f>
        <v>#N/A</v>
      </c>
      <c r="D94" s="79" t="e">
        <f>VLOOKUP($A94,'v-baza'!$B$7:E$202,COLUMN('v-baza'!E:E)-1,FALSE)</f>
        <v>#N/A</v>
      </c>
      <c r="E94" s="79" t="e">
        <f>VLOOKUP($A94,'v-baza'!$B$7:F$202,COLUMN('v-baza'!F:F)-1,FALSE)</f>
        <v>#N/A</v>
      </c>
      <c r="F94" s="79" t="e">
        <f>VLOOKUP($A94,'v-baza'!$B$7:G$202,COLUMN('v-baza'!G:G)-1,FALSE)</f>
        <v>#N/A</v>
      </c>
      <c r="G94" s="79" t="e">
        <f>VLOOKUP($A94,'v-baza'!$B$7:H$202,COLUMN('v-baza'!H:H)-1,FALSE)</f>
        <v>#N/A</v>
      </c>
      <c r="H94" s="79" t="e">
        <f>VLOOKUP($A94,'v-baza'!$B$7:I$202,COLUMN('v-baza'!I:I)-1,FALSE)</f>
        <v>#N/A</v>
      </c>
      <c r="I94" t="e">
        <f>VLOOKUP($A94,'v-baza'!$B$7:J$202,COLUMN('v-baza'!J:J)-1,FALSE)</f>
        <v>#N/A</v>
      </c>
      <c r="J94" t="e">
        <f>VLOOKUP($A94,'v-baza'!$B$7:K$202,COLUMN('v-baza'!K:K)-1,FALSE)</f>
        <v>#N/A</v>
      </c>
      <c r="K94" s="44" t="e">
        <f>VLOOKUP($A94,'v-baza'!$B$7:L$202,COLUMN('v-baza'!L:L)-1,FALSE)</f>
        <v>#N/A</v>
      </c>
    </row>
    <row r="95" spans="1:11">
      <c r="A95">
        <v>90</v>
      </c>
      <c r="B95" s="79" t="e">
        <f>VLOOKUP($A95,'v-baza'!$B$7:C$202,COLUMN('v-baza'!C:C)-1,FALSE)</f>
        <v>#N/A</v>
      </c>
      <c r="C95" s="79" t="e">
        <f>VLOOKUP($A95,'v-baza'!$B$7:D$202,COLUMN('v-baza'!D:D)-1,FALSE)</f>
        <v>#N/A</v>
      </c>
      <c r="D95" s="79" t="e">
        <f>VLOOKUP($A95,'v-baza'!$B$7:E$202,COLUMN('v-baza'!E:E)-1,FALSE)</f>
        <v>#N/A</v>
      </c>
      <c r="E95" s="79" t="e">
        <f>VLOOKUP($A95,'v-baza'!$B$7:F$202,COLUMN('v-baza'!F:F)-1,FALSE)</f>
        <v>#N/A</v>
      </c>
      <c r="F95" s="79" t="e">
        <f>VLOOKUP($A95,'v-baza'!$B$7:G$202,COLUMN('v-baza'!G:G)-1,FALSE)</f>
        <v>#N/A</v>
      </c>
      <c r="G95" s="79" t="e">
        <f>VLOOKUP($A95,'v-baza'!$B$7:H$202,COLUMN('v-baza'!H:H)-1,FALSE)</f>
        <v>#N/A</v>
      </c>
      <c r="H95" s="79" t="e">
        <f>VLOOKUP($A95,'v-baza'!$B$7:I$202,COLUMN('v-baza'!I:I)-1,FALSE)</f>
        <v>#N/A</v>
      </c>
      <c r="I95" t="e">
        <f>VLOOKUP($A95,'v-baza'!$B$7:J$202,COLUMN('v-baza'!J:J)-1,FALSE)</f>
        <v>#N/A</v>
      </c>
      <c r="J95" t="e">
        <f>VLOOKUP($A95,'v-baza'!$B$7:K$202,COLUMN('v-baza'!K:K)-1,FALSE)</f>
        <v>#N/A</v>
      </c>
      <c r="K95" s="44" t="e">
        <f>VLOOKUP($A95,'v-baza'!$B$7:L$202,COLUMN('v-baza'!L:L)-1,FALSE)</f>
        <v>#N/A</v>
      </c>
    </row>
    <row r="96" spans="1:11">
      <c r="A96">
        <v>91</v>
      </c>
      <c r="B96" s="79" t="e">
        <f>VLOOKUP($A96,'v-baza'!$B$7:C$202,COLUMN('v-baza'!C:C)-1,FALSE)</f>
        <v>#N/A</v>
      </c>
      <c r="C96" s="79" t="e">
        <f>VLOOKUP($A96,'v-baza'!$B$7:D$202,COLUMN('v-baza'!D:D)-1,FALSE)</f>
        <v>#N/A</v>
      </c>
      <c r="D96" s="79" t="e">
        <f>VLOOKUP($A96,'v-baza'!$B$7:E$202,COLUMN('v-baza'!E:E)-1,FALSE)</f>
        <v>#N/A</v>
      </c>
      <c r="E96" s="79" t="e">
        <f>VLOOKUP($A96,'v-baza'!$B$7:F$202,COLUMN('v-baza'!F:F)-1,FALSE)</f>
        <v>#N/A</v>
      </c>
      <c r="F96" s="79" t="e">
        <f>VLOOKUP($A96,'v-baza'!$B$7:G$202,COLUMN('v-baza'!G:G)-1,FALSE)</f>
        <v>#N/A</v>
      </c>
      <c r="G96" s="79" t="e">
        <f>VLOOKUP($A96,'v-baza'!$B$7:H$202,COLUMN('v-baza'!H:H)-1,FALSE)</f>
        <v>#N/A</v>
      </c>
      <c r="H96" s="79" t="e">
        <f>VLOOKUP($A96,'v-baza'!$B$7:I$202,COLUMN('v-baza'!I:I)-1,FALSE)</f>
        <v>#N/A</v>
      </c>
      <c r="I96" t="e">
        <f>VLOOKUP($A96,'v-baza'!$B$7:J$202,COLUMN('v-baza'!J:J)-1,FALSE)</f>
        <v>#N/A</v>
      </c>
      <c r="J96" t="e">
        <f>VLOOKUP($A96,'v-baza'!$B$7:K$202,COLUMN('v-baza'!K:K)-1,FALSE)</f>
        <v>#N/A</v>
      </c>
      <c r="K96" s="44" t="e">
        <f>VLOOKUP($A96,'v-baza'!$B$7:L$202,COLUMN('v-baza'!L:L)-1,FALSE)</f>
        <v>#N/A</v>
      </c>
    </row>
    <row r="97" spans="1:11">
      <c r="A97">
        <v>92</v>
      </c>
      <c r="B97" s="79" t="e">
        <f>VLOOKUP($A97,'v-baza'!$B$7:C$202,COLUMN('v-baza'!C:C)-1,FALSE)</f>
        <v>#N/A</v>
      </c>
      <c r="C97" s="79" t="e">
        <f>VLOOKUP($A97,'v-baza'!$B$7:D$202,COLUMN('v-baza'!D:D)-1,FALSE)</f>
        <v>#N/A</v>
      </c>
      <c r="D97" s="79" t="e">
        <f>VLOOKUP($A97,'v-baza'!$B$7:E$202,COLUMN('v-baza'!E:E)-1,FALSE)</f>
        <v>#N/A</v>
      </c>
      <c r="E97" s="79" t="e">
        <f>VLOOKUP($A97,'v-baza'!$B$7:F$202,COLUMN('v-baza'!F:F)-1,FALSE)</f>
        <v>#N/A</v>
      </c>
      <c r="F97" s="79" t="e">
        <f>VLOOKUP($A97,'v-baza'!$B$7:G$202,COLUMN('v-baza'!G:G)-1,FALSE)</f>
        <v>#N/A</v>
      </c>
      <c r="G97" s="79" t="e">
        <f>VLOOKUP($A97,'v-baza'!$B$7:H$202,COLUMN('v-baza'!H:H)-1,FALSE)</f>
        <v>#N/A</v>
      </c>
      <c r="H97" s="79" t="e">
        <f>VLOOKUP($A97,'v-baza'!$B$7:I$202,COLUMN('v-baza'!I:I)-1,FALSE)</f>
        <v>#N/A</v>
      </c>
      <c r="I97" t="e">
        <f>VLOOKUP($A97,'v-baza'!$B$7:J$202,COLUMN('v-baza'!J:J)-1,FALSE)</f>
        <v>#N/A</v>
      </c>
      <c r="J97" t="e">
        <f>VLOOKUP($A97,'v-baza'!$B$7:K$202,COLUMN('v-baza'!K:K)-1,FALSE)</f>
        <v>#N/A</v>
      </c>
      <c r="K97" s="44" t="e">
        <f>VLOOKUP($A97,'v-baza'!$B$7:L$202,COLUMN('v-baza'!L:L)-1,FALSE)</f>
        <v>#N/A</v>
      </c>
    </row>
    <row r="98" spans="1:11">
      <c r="A98">
        <v>93</v>
      </c>
      <c r="B98" s="79" t="e">
        <f>VLOOKUP($A98,'v-baza'!$B$7:C$202,COLUMN('v-baza'!C:C)-1,FALSE)</f>
        <v>#N/A</v>
      </c>
      <c r="C98" s="79" t="e">
        <f>VLOOKUP($A98,'v-baza'!$B$7:D$202,COLUMN('v-baza'!D:D)-1,FALSE)</f>
        <v>#N/A</v>
      </c>
      <c r="D98" s="79" t="e">
        <f>VLOOKUP($A98,'v-baza'!$B$7:E$202,COLUMN('v-baza'!E:E)-1,FALSE)</f>
        <v>#N/A</v>
      </c>
      <c r="E98" s="79" t="e">
        <f>VLOOKUP($A98,'v-baza'!$B$7:F$202,COLUMN('v-baza'!F:F)-1,FALSE)</f>
        <v>#N/A</v>
      </c>
      <c r="F98" s="79" t="e">
        <f>VLOOKUP($A98,'v-baza'!$B$7:G$202,COLUMN('v-baza'!G:G)-1,FALSE)</f>
        <v>#N/A</v>
      </c>
      <c r="G98" s="79" t="e">
        <f>VLOOKUP($A98,'v-baza'!$B$7:H$202,COLUMN('v-baza'!H:H)-1,FALSE)</f>
        <v>#N/A</v>
      </c>
      <c r="H98" s="79" t="e">
        <f>VLOOKUP($A98,'v-baza'!$B$7:I$202,COLUMN('v-baza'!I:I)-1,FALSE)</f>
        <v>#N/A</v>
      </c>
      <c r="I98" t="e">
        <f>VLOOKUP($A98,'v-baza'!$B$7:J$202,COLUMN('v-baza'!J:J)-1,FALSE)</f>
        <v>#N/A</v>
      </c>
      <c r="J98" t="e">
        <f>VLOOKUP($A98,'v-baza'!$B$7:K$202,COLUMN('v-baza'!K:K)-1,FALSE)</f>
        <v>#N/A</v>
      </c>
      <c r="K98" s="44" t="e">
        <f>VLOOKUP($A98,'v-baza'!$B$7:L$202,COLUMN('v-baza'!L:L)-1,FALSE)</f>
        <v>#N/A</v>
      </c>
    </row>
    <row r="99" spans="1:11">
      <c r="A99">
        <v>94</v>
      </c>
      <c r="B99" s="79" t="e">
        <f>VLOOKUP($A99,'v-baza'!$B$7:C$202,COLUMN('v-baza'!C:C)-1,FALSE)</f>
        <v>#N/A</v>
      </c>
      <c r="C99" s="79" t="e">
        <f>VLOOKUP($A99,'v-baza'!$B$7:D$202,COLUMN('v-baza'!D:D)-1,FALSE)</f>
        <v>#N/A</v>
      </c>
      <c r="D99" s="79" t="e">
        <f>VLOOKUP($A99,'v-baza'!$B$7:E$202,COLUMN('v-baza'!E:E)-1,FALSE)</f>
        <v>#N/A</v>
      </c>
      <c r="E99" s="79" t="e">
        <f>VLOOKUP($A99,'v-baza'!$B$7:F$202,COLUMN('v-baza'!F:F)-1,FALSE)</f>
        <v>#N/A</v>
      </c>
      <c r="F99" s="79" t="e">
        <f>VLOOKUP($A99,'v-baza'!$B$7:G$202,COLUMN('v-baza'!G:G)-1,FALSE)</f>
        <v>#N/A</v>
      </c>
      <c r="G99" s="79" t="e">
        <f>VLOOKUP($A99,'v-baza'!$B$7:H$202,COLUMN('v-baza'!H:H)-1,FALSE)</f>
        <v>#N/A</v>
      </c>
      <c r="H99" s="79" t="e">
        <f>VLOOKUP($A99,'v-baza'!$B$7:I$202,COLUMN('v-baza'!I:I)-1,FALSE)</f>
        <v>#N/A</v>
      </c>
      <c r="I99" t="e">
        <f>VLOOKUP($A99,'v-baza'!$B$7:J$202,COLUMN('v-baza'!J:J)-1,FALSE)</f>
        <v>#N/A</v>
      </c>
      <c r="J99" t="e">
        <f>VLOOKUP($A99,'v-baza'!$B$7:K$202,COLUMN('v-baza'!K:K)-1,FALSE)</f>
        <v>#N/A</v>
      </c>
      <c r="K99" s="44" t="e">
        <f>VLOOKUP($A99,'v-baza'!$B$7:L$202,COLUMN('v-baza'!L:L)-1,FALSE)</f>
        <v>#N/A</v>
      </c>
    </row>
    <row r="100" spans="1:11">
      <c r="A100">
        <v>95</v>
      </c>
      <c r="B100" s="79" t="e">
        <f>VLOOKUP($A100,'v-baza'!$B$7:C$202,COLUMN('v-baza'!C:C)-1,FALSE)</f>
        <v>#N/A</v>
      </c>
      <c r="C100" s="79" t="e">
        <f>VLOOKUP($A100,'v-baza'!$B$7:D$202,COLUMN('v-baza'!D:D)-1,FALSE)</f>
        <v>#N/A</v>
      </c>
      <c r="D100" s="79" t="e">
        <f>VLOOKUP($A100,'v-baza'!$B$7:E$202,COLUMN('v-baza'!E:E)-1,FALSE)</f>
        <v>#N/A</v>
      </c>
      <c r="E100" s="79" t="e">
        <f>VLOOKUP($A100,'v-baza'!$B$7:F$202,COLUMN('v-baza'!F:F)-1,FALSE)</f>
        <v>#N/A</v>
      </c>
      <c r="F100" s="79" t="e">
        <f>VLOOKUP($A100,'v-baza'!$B$7:G$202,COLUMN('v-baza'!G:G)-1,FALSE)</f>
        <v>#N/A</v>
      </c>
      <c r="G100" s="79" t="e">
        <f>VLOOKUP($A100,'v-baza'!$B$7:H$202,COLUMN('v-baza'!H:H)-1,FALSE)</f>
        <v>#N/A</v>
      </c>
      <c r="H100" s="79" t="e">
        <f>VLOOKUP($A100,'v-baza'!$B$7:I$202,COLUMN('v-baza'!I:I)-1,FALSE)</f>
        <v>#N/A</v>
      </c>
      <c r="I100" t="e">
        <f>VLOOKUP($A100,'v-baza'!$B$7:J$202,COLUMN('v-baza'!J:J)-1,FALSE)</f>
        <v>#N/A</v>
      </c>
      <c r="J100" t="e">
        <f>VLOOKUP($A100,'v-baza'!$B$7:K$202,COLUMN('v-baza'!K:K)-1,FALSE)</f>
        <v>#N/A</v>
      </c>
      <c r="K100" s="44" t="e">
        <f>VLOOKUP($A100,'v-baza'!$B$7:L$202,COLUMN('v-baza'!L:L)-1,FALSE)</f>
        <v>#N/A</v>
      </c>
    </row>
    <row r="101" spans="1:11">
      <c r="A101">
        <v>96</v>
      </c>
      <c r="B101" s="79" t="e">
        <f>VLOOKUP($A101,'v-baza'!$B$7:C$202,COLUMN('v-baza'!C:C)-1,FALSE)</f>
        <v>#N/A</v>
      </c>
      <c r="C101" s="79" t="e">
        <f>VLOOKUP($A101,'v-baza'!$B$7:D$202,COLUMN('v-baza'!D:D)-1,FALSE)</f>
        <v>#N/A</v>
      </c>
      <c r="D101" s="79" t="e">
        <f>VLOOKUP($A101,'v-baza'!$B$7:E$202,COLUMN('v-baza'!E:E)-1,FALSE)</f>
        <v>#N/A</v>
      </c>
      <c r="E101" s="79" t="e">
        <f>VLOOKUP($A101,'v-baza'!$B$7:F$202,COLUMN('v-baza'!F:F)-1,FALSE)</f>
        <v>#N/A</v>
      </c>
      <c r="F101" s="79" t="e">
        <f>VLOOKUP($A101,'v-baza'!$B$7:G$202,COLUMN('v-baza'!G:G)-1,FALSE)</f>
        <v>#N/A</v>
      </c>
      <c r="G101" s="79" t="e">
        <f>VLOOKUP($A101,'v-baza'!$B$7:H$202,COLUMN('v-baza'!H:H)-1,FALSE)</f>
        <v>#N/A</v>
      </c>
      <c r="H101" s="79" t="e">
        <f>VLOOKUP($A101,'v-baza'!$B$7:I$202,COLUMN('v-baza'!I:I)-1,FALSE)</f>
        <v>#N/A</v>
      </c>
      <c r="I101" t="e">
        <f>VLOOKUP($A101,'v-baza'!$B$7:J$202,COLUMN('v-baza'!J:J)-1,FALSE)</f>
        <v>#N/A</v>
      </c>
      <c r="J101" t="e">
        <f>VLOOKUP($A101,'v-baza'!$B$7:K$202,COLUMN('v-baza'!K:K)-1,FALSE)</f>
        <v>#N/A</v>
      </c>
      <c r="K101" s="44" t="e">
        <f>VLOOKUP($A101,'v-baza'!$B$7:L$202,COLUMN('v-baza'!L:L)-1,FALSE)</f>
        <v>#N/A</v>
      </c>
    </row>
    <row r="102" spans="1:11">
      <c r="A102">
        <v>97</v>
      </c>
      <c r="B102" s="79" t="e">
        <f>VLOOKUP($A102,'v-baza'!$B$7:C$202,COLUMN('v-baza'!C:C)-1,FALSE)</f>
        <v>#N/A</v>
      </c>
      <c r="C102" s="79" t="e">
        <f>VLOOKUP($A102,'v-baza'!$B$7:D$202,COLUMN('v-baza'!D:D)-1,FALSE)</f>
        <v>#N/A</v>
      </c>
      <c r="D102" s="79" t="e">
        <f>VLOOKUP($A102,'v-baza'!$B$7:E$202,COLUMN('v-baza'!E:E)-1,FALSE)</f>
        <v>#N/A</v>
      </c>
      <c r="E102" s="79" t="e">
        <f>VLOOKUP($A102,'v-baza'!$B$7:F$202,COLUMN('v-baza'!F:F)-1,FALSE)</f>
        <v>#N/A</v>
      </c>
      <c r="F102" s="79" t="e">
        <f>VLOOKUP($A102,'v-baza'!$B$7:G$202,COLUMN('v-baza'!G:G)-1,FALSE)</f>
        <v>#N/A</v>
      </c>
      <c r="G102" s="79" t="e">
        <f>VLOOKUP($A102,'v-baza'!$B$7:H$202,COLUMN('v-baza'!H:H)-1,FALSE)</f>
        <v>#N/A</v>
      </c>
      <c r="H102" s="79" t="e">
        <f>VLOOKUP($A102,'v-baza'!$B$7:I$202,COLUMN('v-baza'!I:I)-1,FALSE)</f>
        <v>#N/A</v>
      </c>
      <c r="I102" t="e">
        <f>VLOOKUP($A102,'v-baza'!$B$7:J$202,COLUMN('v-baza'!J:J)-1,FALSE)</f>
        <v>#N/A</v>
      </c>
      <c r="J102" t="e">
        <f>VLOOKUP($A102,'v-baza'!$B$7:K$202,COLUMN('v-baza'!K:K)-1,FALSE)</f>
        <v>#N/A</v>
      </c>
      <c r="K102" s="44" t="e">
        <f>VLOOKUP($A102,'v-baza'!$B$7:L$202,COLUMN('v-baza'!L:L)-1,FALSE)</f>
        <v>#N/A</v>
      </c>
    </row>
    <row r="103" spans="1:11">
      <c r="A103">
        <v>98</v>
      </c>
      <c r="B103" s="79" t="e">
        <f>VLOOKUP($A103,'v-baza'!$B$7:C$202,COLUMN('v-baza'!C:C)-1,FALSE)</f>
        <v>#N/A</v>
      </c>
      <c r="C103" s="79" t="e">
        <f>VLOOKUP($A103,'v-baza'!$B$7:D$202,COLUMN('v-baza'!D:D)-1,FALSE)</f>
        <v>#N/A</v>
      </c>
      <c r="D103" s="79" t="e">
        <f>VLOOKUP($A103,'v-baza'!$B$7:E$202,COLUMN('v-baza'!E:E)-1,FALSE)</f>
        <v>#N/A</v>
      </c>
      <c r="E103" s="79" t="e">
        <f>VLOOKUP($A103,'v-baza'!$B$7:F$202,COLUMN('v-baza'!F:F)-1,FALSE)</f>
        <v>#N/A</v>
      </c>
      <c r="F103" s="79" t="e">
        <f>VLOOKUP($A103,'v-baza'!$B$7:G$202,COLUMN('v-baza'!G:G)-1,FALSE)</f>
        <v>#N/A</v>
      </c>
      <c r="G103" s="79" t="e">
        <f>VLOOKUP($A103,'v-baza'!$B$7:H$202,COLUMN('v-baza'!H:H)-1,FALSE)</f>
        <v>#N/A</v>
      </c>
      <c r="H103" s="79" t="e">
        <f>VLOOKUP($A103,'v-baza'!$B$7:I$202,COLUMN('v-baza'!I:I)-1,FALSE)</f>
        <v>#N/A</v>
      </c>
      <c r="I103" t="e">
        <f>VLOOKUP($A103,'v-baza'!$B$7:J$202,COLUMN('v-baza'!J:J)-1,FALSE)</f>
        <v>#N/A</v>
      </c>
      <c r="J103" t="e">
        <f>VLOOKUP($A103,'v-baza'!$B$7:K$202,COLUMN('v-baza'!K:K)-1,FALSE)</f>
        <v>#N/A</v>
      </c>
      <c r="K103" s="44" t="e">
        <f>VLOOKUP($A103,'v-baza'!$B$7:L$202,COLUMN('v-baza'!L:L)-1,FALSE)</f>
        <v>#N/A</v>
      </c>
    </row>
    <row r="104" spans="1:11">
      <c r="A104">
        <v>99</v>
      </c>
      <c r="B104" s="79" t="e">
        <f>VLOOKUP($A104,'v-baza'!$B$7:C$202,COLUMN('v-baza'!C:C)-1,FALSE)</f>
        <v>#N/A</v>
      </c>
      <c r="C104" s="79" t="e">
        <f>VLOOKUP($A104,'v-baza'!$B$7:D$202,COLUMN('v-baza'!D:D)-1,FALSE)</f>
        <v>#N/A</v>
      </c>
      <c r="D104" s="79" t="e">
        <f>VLOOKUP($A104,'v-baza'!$B$7:E$202,COLUMN('v-baza'!E:E)-1,FALSE)</f>
        <v>#N/A</v>
      </c>
      <c r="E104" s="79" t="e">
        <f>VLOOKUP($A104,'v-baza'!$B$7:F$202,COLUMN('v-baza'!F:F)-1,FALSE)</f>
        <v>#N/A</v>
      </c>
      <c r="F104" s="79" t="e">
        <f>VLOOKUP($A104,'v-baza'!$B$7:G$202,COLUMN('v-baza'!G:G)-1,FALSE)</f>
        <v>#N/A</v>
      </c>
      <c r="G104" s="79" t="e">
        <f>VLOOKUP($A104,'v-baza'!$B$7:H$202,COLUMN('v-baza'!H:H)-1,FALSE)</f>
        <v>#N/A</v>
      </c>
      <c r="H104" s="79" t="e">
        <f>VLOOKUP($A104,'v-baza'!$B$7:I$202,COLUMN('v-baza'!I:I)-1,FALSE)</f>
        <v>#N/A</v>
      </c>
      <c r="I104" t="e">
        <f>VLOOKUP($A104,'v-baza'!$B$7:J$202,COLUMN('v-baza'!J:J)-1,FALSE)</f>
        <v>#N/A</v>
      </c>
      <c r="J104" t="e">
        <f>VLOOKUP($A104,'v-baza'!$B$7:K$202,COLUMN('v-baza'!K:K)-1,FALSE)</f>
        <v>#N/A</v>
      </c>
      <c r="K104" s="44" t="e">
        <f>VLOOKUP($A104,'v-baza'!$B$7:L$202,COLUMN('v-baza'!L:L)-1,FALSE)</f>
        <v>#N/A</v>
      </c>
    </row>
    <row r="105" spans="1:11">
      <c r="A105">
        <v>100</v>
      </c>
      <c r="B105" s="79" t="e">
        <f>VLOOKUP($A105,'v-baza'!$B$7:C$202,COLUMN('v-baza'!C:C)-1,FALSE)</f>
        <v>#N/A</v>
      </c>
      <c r="C105" s="79" t="e">
        <f>VLOOKUP($A105,'v-baza'!$B$7:D$202,COLUMN('v-baza'!D:D)-1,FALSE)</f>
        <v>#N/A</v>
      </c>
      <c r="D105" s="79" t="e">
        <f>VLOOKUP($A105,'v-baza'!$B$7:E$202,COLUMN('v-baza'!E:E)-1,FALSE)</f>
        <v>#N/A</v>
      </c>
      <c r="E105" s="79" t="e">
        <f>VLOOKUP($A105,'v-baza'!$B$7:F$202,COLUMN('v-baza'!F:F)-1,FALSE)</f>
        <v>#N/A</v>
      </c>
      <c r="F105" s="79" t="e">
        <f>VLOOKUP($A105,'v-baza'!$B$7:G$202,COLUMN('v-baza'!G:G)-1,FALSE)</f>
        <v>#N/A</v>
      </c>
      <c r="G105" s="79" t="e">
        <f>VLOOKUP($A105,'v-baza'!$B$7:H$202,COLUMN('v-baza'!H:H)-1,FALSE)</f>
        <v>#N/A</v>
      </c>
      <c r="H105" s="79" t="e">
        <f>VLOOKUP($A105,'v-baza'!$B$7:I$202,COLUMN('v-baza'!I:I)-1,FALSE)</f>
        <v>#N/A</v>
      </c>
      <c r="I105" t="e">
        <f>VLOOKUP($A105,'v-baza'!$B$7:J$202,COLUMN('v-baza'!J:J)-1,FALSE)</f>
        <v>#N/A</v>
      </c>
      <c r="J105" t="e">
        <f>VLOOKUP($A105,'v-baza'!$B$7:K$202,COLUMN('v-baza'!K:K)-1,FALSE)</f>
        <v>#N/A</v>
      </c>
      <c r="K105" s="44" t="e">
        <f>VLOOKUP($A105,'v-baza'!$B$7:L$202,COLUMN('v-baza'!L:L)-1,FALSE)</f>
        <v>#N/A</v>
      </c>
    </row>
  </sheetData>
  <sheetProtection password="9D63" sheet="1"/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showZeros="0" workbookViewId="0">
      <selection sqref="A1:H65536"/>
    </sheetView>
  </sheetViews>
  <sheetFormatPr defaultRowHeight="12.75"/>
  <cols>
    <col min="1" max="1" width="12.140625" customWidth="1"/>
    <col min="2" max="2" width="27.28515625" bestFit="1" customWidth="1"/>
    <col min="3" max="4" width="6.85546875" bestFit="1" customWidth="1"/>
    <col min="5" max="6" width="10.5703125" bestFit="1" customWidth="1"/>
    <col min="7" max="7" width="6.85546875" bestFit="1" customWidth="1"/>
    <col min="8" max="8" width="10.5703125" bestFit="1" customWidth="1"/>
    <col min="9" max="17" width="6.85546875" bestFit="1" customWidth="1"/>
    <col min="18" max="19" width="10.5703125" bestFit="1" customWidth="1"/>
  </cols>
  <sheetData>
    <row r="1" spans="1:5">
      <c r="A1" s="69" t="s">
        <v>76</v>
      </c>
      <c r="B1" s="70" t="s">
        <v>82</v>
      </c>
    </row>
    <row r="2" spans="1:5">
      <c r="A2" s="69" t="s">
        <v>68</v>
      </c>
      <c r="B2" s="70" t="s">
        <v>82</v>
      </c>
    </row>
    <row r="3" spans="1:5">
      <c r="A3" s="69" t="s">
        <v>60</v>
      </c>
      <c r="B3" s="70" t="s">
        <v>82</v>
      </c>
    </row>
    <row r="4" spans="1:5">
      <c r="A4" s="69" t="s">
        <v>57</v>
      </c>
      <c r="B4" s="70" t="s">
        <v>82</v>
      </c>
    </row>
    <row r="5" spans="1:5">
      <c r="A5" s="69" t="s">
        <v>58</v>
      </c>
      <c r="B5" s="70" t="s">
        <v>82</v>
      </c>
    </row>
    <row r="6" spans="1:5">
      <c r="A6" s="69" t="s">
        <v>59</v>
      </c>
      <c r="B6" s="70" t="s">
        <v>82</v>
      </c>
    </row>
    <row r="8" spans="1:5">
      <c r="A8" s="55" t="s">
        <v>83</v>
      </c>
      <c r="B8" s="56"/>
      <c r="C8" s="55" t="s">
        <v>77</v>
      </c>
      <c r="D8" s="56"/>
      <c r="E8" s="57"/>
    </row>
    <row r="9" spans="1:5">
      <c r="A9" s="55" t="s">
        <v>1</v>
      </c>
      <c r="B9" s="55" t="s">
        <v>2</v>
      </c>
      <c r="C9" s="58">
        <v>1</v>
      </c>
      <c r="D9" s="59" t="s">
        <v>79</v>
      </c>
      <c r="E9" s="60" t="s">
        <v>81</v>
      </c>
    </row>
    <row r="10" spans="1:5">
      <c r="A10" s="58">
        <v>511</v>
      </c>
      <c r="B10" s="58" t="s">
        <v>23</v>
      </c>
      <c r="C10" s="61">
        <v>100</v>
      </c>
      <c r="D10" s="62">
        <v>11211</v>
      </c>
      <c r="E10" s="63">
        <v>11311</v>
      </c>
    </row>
    <row r="11" spans="1:5">
      <c r="A11" s="58">
        <v>512</v>
      </c>
      <c r="B11" s="58" t="s">
        <v>28</v>
      </c>
      <c r="C11" s="61">
        <v>200</v>
      </c>
      <c r="D11" s="62">
        <v>200</v>
      </c>
      <c r="E11" s="63">
        <v>400</v>
      </c>
    </row>
    <row r="12" spans="1:5">
      <c r="A12" s="58">
        <v>513</v>
      </c>
      <c r="B12" s="58" t="s">
        <v>38</v>
      </c>
      <c r="C12" s="61">
        <v>300</v>
      </c>
      <c r="D12" s="62">
        <v>300</v>
      </c>
      <c r="E12" s="63">
        <v>600</v>
      </c>
    </row>
    <row r="13" spans="1:5">
      <c r="A13" s="58">
        <v>514</v>
      </c>
      <c r="B13" s="58" t="s">
        <v>39</v>
      </c>
      <c r="C13" s="61">
        <v>400</v>
      </c>
      <c r="D13" s="62">
        <v>400</v>
      </c>
      <c r="E13" s="63">
        <v>800</v>
      </c>
    </row>
    <row r="14" spans="1:5">
      <c r="A14" s="58">
        <v>515</v>
      </c>
      <c r="B14" s="58" t="s">
        <v>40</v>
      </c>
      <c r="C14" s="61">
        <v>500</v>
      </c>
      <c r="D14" s="62">
        <v>500</v>
      </c>
      <c r="E14" s="63">
        <v>1000</v>
      </c>
    </row>
    <row r="15" spans="1:5">
      <c r="A15" s="58">
        <v>521</v>
      </c>
      <c r="B15" s="58" t="s">
        <v>41</v>
      </c>
      <c r="C15" s="61">
        <v>600</v>
      </c>
      <c r="D15" s="62">
        <v>600</v>
      </c>
      <c r="E15" s="63">
        <v>1200</v>
      </c>
    </row>
    <row r="16" spans="1:5">
      <c r="A16" s="58">
        <v>522</v>
      </c>
      <c r="B16" s="58" t="s">
        <v>42</v>
      </c>
      <c r="C16" s="61">
        <v>700</v>
      </c>
      <c r="D16" s="62">
        <v>700</v>
      </c>
      <c r="E16" s="63">
        <v>1400</v>
      </c>
    </row>
    <row r="17" spans="1:5">
      <c r="A17" s="58">
        <v>523</v>
      </c>
      <c r="B17" s="58" t="s">
        <v>46</v>
      </c>
      <c r="C17" s="61">
        <v>800</v>
      </c>
      <c r="D17" s="62">
        <v>800</v>
      </c>
      <c r="E17" s="63">
        <v>1600</v>
      </c>
    </row>
    <row r="18" spans="1:5">
      <c r="A18" s="58">
        <v>531</v>
      </c>
      <c r="B18" s="58" t="s">
        <v>47</v>
      </c>
      <c r="C18" s="61">
        <v>900</v>
      </c>
      <c r="D18" s="62">
        <v>900</v>
      </c>
      <c r="E18" s="63">
        <v>1800</v>
      </c>
    </row>
    <row r="19" spans="1:5">
      <c r="A19" s="58">
        <v>541</v>
      </c>
      <c r="B19" s="58" t="s">
        <v>48</v>
      </c>
      <c r="C19" s="61">
        <v>1000</v>
      </c>
      <c r="D19" s="62">
        <v>1000</v>
      </c>
      <c r="E19" s="63">
        <v>2000</v>
      </c>
    </row>
    <row r="20" spans="1:5">
      <c r="A20" s="58">
        <v>542</v>
      </c>
      <c r="B20" s="58" t="s">
        <v>49</v>
      </c>
      <c r="C20" s="61">
        <v>11</v>
      </c>
      <c r="D20" s="62">
        <v>11</v>
      </c>
      <c r="E20" s="63">
        <v>22</v>
      </c>
    </row>
    <row r="21" spans="1:5">
      <c r="A21" s="58">
        <v>543</v>
      </c>
      <c r="B21" s="58" t="s">
        <v>51</v>
      </c>
      <c r="C21" s="61">
        <v>12</v>
      </c>
      <c r="D21" s="62">
        <v>12</v>
      </c>
      <c r="E21" s="63">
        <v>24</v>
      </c>
    </row>
    <row r="22" spans="1:5">
      <c r="A22" s="64" t="s">
        <v>81</v>
      </c>
      <c r="B22" s="65"/>
      <c r="C22" s="66">
        <v>5523</v>
      </c>
      <c r="D22" s="67">
        <v>16634</v>
      </c>
      <c r="E22" s="68">
        <v>22157</v>
      </c>
    </row>
  </sheetData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ZBIRNA</vt:lpstr>
      <vt:lpstr>šifre</vt:lpstr>
      <vt:lpstr>v-baza</vt:lpstr>
      <vt:lpstr>za prenos</vt:lpstr>
      <vt:lpstr>pivot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Korisnik</cp:lastModifiedBy>
  <cp:lastPrinted>2015-01-21T12:33:29Z</cp:lastPrinted>
  <dcterms:created xsi:type="dcterms:W3CDTF">2008-06-01T14:55:21Z</dcterms:created>
  <dcterms:modified xsi:type="dcterms:W3CDTF">2017-04-18T07:28:36Z</dcterms:modified>
</cp:coreProperties>
</file>